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usenj\AppData\Local\Microsoft\Windows\INetCache\Content.Outlook\7TP6G3YI\"/>
    </mc:Choice>
  </mc:AlternateContent>
  <bookViews>
    <workbookView xWindow="0" yWindow="0" windowWidth="19205" windowHeight="10565"/>
  </bookViews>
  <sheets>
    <sheet name="Financijski plan DZS 2019-2021" sheetId="1" r:id="rId1"/>
  </sheets>
  <definedNames>
    <definedName name="_xlnm._FilterDatabase" localSheetId="0" hidden="1">'Financijski plan DZS 2019-2021'!$A$7:$F$231</definedName>
    <definedName name="_xlnm.Print_Titles" localSheetId="0">'Financijski plan DZS 2019-2021'!$2:$7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9" i="1" l="1"/>
  <c r="E229" i="1"/>
  <c r="D229" i="1"/>
  <c r="F226" i="1"/>
  <c r="E226" i="1"/>
  <c r="D226" i="1"/>
  <c r="D225" i="1" s="1"/>
  <c r="F223" i="1"/>
  <c r="E223" i="1"/>
  <c r="D223" i="1"/>
  <c r="F219" i="1"/>
  <c r="F214" i="1" s="1"/>
  <c r="E219" i="1"/>
  <c r="D219" i="1"/>
  <c r="D214" i="1" s="1"/>
  <c r="F215" i="1"/>
  <c r="E215" i="1"/>
  <c r="E214" i="1" s="1"/>
  <c r="D215" i="1"/>
  <c r="F212" i="1"/>
  <c r="F210" i="1"/>
  <c r="E212" i="1"/>
  <c r="E210" i="1"/>
  <c r="D212" i="1"/>
  <c r="D210" i="1"/>
  <c r="F206" i="1"/>
  <c r="E206" i="1"/>
  <c r="D206" i="1"/>
  <c r="F204" i="1"/>
  <c r="E204" i="1"/>
  <c r="D204" i="1"/>
  <c r="F199" i="1"/>
  <c r="E199" i="1"/>
  <c r="D199" i="1"/>
  <c r="F196" i="1"/>
  <c r="E196" i="1"/>
  <c r="D196" i="1"/>
  <c r="F192" i="1"/>
  <c r="F191" i="1" s="1"/>
  <c r="E192" i="1"/>
  <c r="D192" i="1"/>
  <c r="D191" i="1" s="1"/>
  <c r="F186" i="1"/>
  <c r="E186" i="1"/>
  <c r="D186" i="1"/>
  <c r="F181" i="1"/>
  <c r="E181" i="1"/>
  <c r="D181" i="1"/>
  <c r="F178" i="1"/>
  <c r="E178" i="1"/>
  <c r="D178" i="1"/>
  <c r="F171" i="1"/>
  <c r="E171" i="1"/>
  <c r="D171" i="1"/>
  <c r="F162" i="1"/>
  <c r="E162" i="1"/>
  <c r="D162" i="1"/>
  <c r="E108" i="1"/>
  <c r="F153" i="1"/>
  <c r="E153" i="1"/>
  <c r="D153" i="1"/>
  <c r="F144" i="1"/>
  <c r="E144" i="1"/>
  <c r="D144" i="1"/>
  <c r="F140" i="1"/>
  <c r="E140" i="1"/>
  <c r="D140" i="1"/>
  <c r="F137" i="1"/>
  <c r="E137" i="1"/>
  <c r="D137" i="1"/>
  <c r="F119" i="1"/>
  <c r="E119" i="1"/>
  <c r="D119" i="1"/>
  <c r="F108" i="1"/>
  <c r="D108" i="1"/>
  <c r="F105" i="1"/>
  <c r="F104" i="1" s="1"/>
  <c r="E105" i="1"/>
  <c r="E104" i="1" s="1"/>
  <c r="D105" i="1"/>
  <c r="D104" i="1" s="1"/>
  <c r="D92" i="1"/>
  <c r="F101" i="1"/>
  <c r="E101" i="1"/>
  <c r="D101" i="1"/>
  <c r="F98" i="1"/>
  <c r="E98" i="1"/>
  <c r="D98" i="1"/>
  <c r="F96" i="1"/>
  <c r="E96" i="1"/>
  <c r="D96" i="1"/>
  <c r="F92" i="1"/>
  <c r="E92" i="1"/>
  <c r="F89" i="1"/>
  <c r="F88" i="1" s="1"/>
  <c r="E89" i="1"/>
  <c r="E88" i="1" s="1"/>
  <c r="D89" i="1"/>
  <c r="D88" i="1" s="1"/>
  <c r="F86" i="1"/>
  <c r="F85" i="1" s="1"/>
  <c r="E86" i="1"/>
  <c r="E85" i="1" s="1"/>
  <c r="D86" i="1"/>
  <c r="D85" i="1" s="1"/>
  <c r="D83" i="1"/>
  <c r="D82" i="1" s="1"/>
  <c r="F83" i="1"/>
  <c r="F82" i="1" s="1"/>
  <c r="E83" i="1"/>
  <c r="E82" i="1" s="1"/>
  <c r="F80" i="1"/>
  <c r="F78" i="1"/>
  <c r="E80" i="1"/>
  <c r="E78" i="1"/>
  <c r="D80" i="1"/>
  <c r="D78" i="1"/>
  <c r="F75" i="1"/>
  <c r="F74" i="1" s="1"/>
  <c r="E75" i="1"/>
  <c r="E74" i="1" s="1"/>
  <c r="D75" i="1"/>
  <c r="D74" i="1" s="1"/>
  <c r="F71" i="1"/>
  <c r="F70" i="1" s="1"/>
  <c r="E71" i="1"/>
  <c r="E70" i="1" s="1"/>
  <c r="D71" i="1"/>
  <c r="D70" i="1" s="1"/>
  <c r="F67" i="1"/>
  <c r="E67" i="1"/>
  <c r="D67" i="1"/>
  <c r="F64" i="1"/>
  <c r="E64" i="1"/>
  <c r="D64" i="1"/>
  <c r="F60" i="1"/>
  <c r="E60" i="1"/>
  <c r="D60" i="1"/>
  <c r="F62" i="1"/>
  <c r="E62" i="1"/>
  <c r="D62" i="1"/>
  <c r="F56" i="1"/>
  <c r="E56" i="1"/>
  <c r="D56" i="1"/>
  <c r="F53" i="1"/>
  <c r="E53" i="1"/>
  <c r="D53" i="1"/>
  <c r="F50" i="1"/>
  <c r="F49" i="1" s="1"/>
  <c r="E50" i="1"/>
  <c r="E49" i="1" s="1"/>
  <c r="D50" i="1"/>
  <c r="D49" i="1" s="1"/>
  <c r="F47" i="1"/>
  <c r="F46" i="1" s="1"/>
  <c r="E47" i="1"/>
  <c r="E46" i="1" s="1"/>
  <c r="D47" i="1"/>
  <c r="D46" i="1" s="1"/>
  <c r="F44" i="1"/>
  <c r="F43" i="1" s="1"/>
  <c r="E44" i="1"/>
  <c r="E43" i="1" s="1"/>
  <c r="D44" i="1"/>
  <c r="D43" i="1" s="1"/>
  <c r="F41" i="1"/>
  <c r="F40" i="1" s="1"/>
  <c r="E41" i="1"/>
  <c r="E40" i="1" s="1"/>
  <c r="D41" i="1"/>
  <c r="D40" i="1" s="1"/>
  <c r="F38" i="1"/>
  <c r="F37" i="1" s="1"/>
  <c r="E38" i="1"/>
  <c r="E37" i="1" s="1"/>
  <c r="D38" i="1"/>
  <c r="D37" i="1" s="1"/>
  <c r="F13" i="1"/>
  <c r="F35" i="1"/>
  <c r="E35" i="1"/>
  <c r="D35" i="1"/>
  <c r="F33" i="1"/>
  <c r="E33" i="1"/>
  <c r="D33" i="1"/>
  <c r="F31" i="1"/>
  <c r="E31" i="1"/>
  <c r="D31" i="1"/>
  <c r="F19" i="1"/>
  <c r="E19" i="1"/>
  <c r="D19" i="1"/>
  <c r="E13" i="1"/>
  <c r="E12" i="1" s="1"/>
  <c r="D13" i="1"/>
  <c r="D52" i="1" l="1"/>
  <c r="F12" i="1"/>
  <c r="F225" i="1"/>
  <c r="D161" i="1"/>
  <c r="F161" i="1"/>
  <c r="E161" i="1"/>
  <c r="D195" i="1"/>
  <c r="F195" i="1"/>
  <c r="D209" i="1"/>
  <c r="E209" i="1"/>
  <c r="D12" i="1"/>
  <c r="D77" i="1"/>
  <c r="E77" i="1"/>
  <c r="F77" i="1"/>
  <c r="E91" i="1"/>
  <c r="D91" i="1"/>
  <c r="F91" i="1"/>
  <c r="F107" i="1"/>
  <c r="E107" i="1"/>
  <c r="D107" i="1"/>
  <c r="E195" i="1"/>
  <c r="F209" i="1"/>
  <c r="E225" i="1"/>
  <c r="E191" i="1"/>
  <c r="F158" i="1"/>
  <c r="F157" i="1" s="1"/>
  <c r="E158" i="1"/>
  <c r="E157" i="1" s="1"/>
  <c r="D158" i="1"/>
  <c r="D157" i="1" s="1"/>
  <c r="F52" i="1"/>
  <c r="D11" i="1" l="1"/>
  <c r="F11" i="1"/>
  <c r="E52" i="1"/>
  <c r="E11" i="1" s="1"/>
  <c r="E10" i="1" l="1"/>
  <c r="E9" i="1" s="1"/>
  <c r="E8" i="1" s="1"/>
  <c r="D10" i="1"/>
  <c r="D9" i="1" s="1"/>
  <c r="D8" i="1" s="1"/>
  <c r="F10" i="1"/>
  <c r="F9" i="1" s="1"/>
  <c r="F8" i="1" s="1"/>
</calcChain>
</file>

<file path=xl/sharedStrings.xml><?xml version="1.0" encoding="utf-8"?>
<sst xmlns="http://schemas.openxmlformats.org/spreadsheetml/2006/main" count="382" uniqueCount="112">
  <si>
    <t xml:space="preserve">PRERASPODJELA SREDSTAVA U FINANCIJSKOM PLANU DZS ZA 2018. GODINU SUKLADNO ČL. 46. ST. 2. ZAKONA O </t>
  </si>
  <si>
    <t>PRORAČUNU (N.N. br. 87/08, 136/12 i 15/15)</t>
  </si>
  <si>
    <t>Šifra</t>
  </si>
  <si>
    <t>Izvor 
financir.</t>
  </si>
  <si>
    <t>Naziv</t>
  </si>
  <si>
    <t>160</t>
  </si>
  <si>
    <t>DRŽAVNI ZAVOD ZA STATISTIKU</t>
  </si>
  <si>
    <t>16005</t>
  </si>
  <si>
    <t>Državni zavod za statistiku</t>
  </si>
  <si>
    <t>24</t>
  </si>
  <si>
    <t>ADMINISTRATIVNI POSLOVI I OPĆE USLUGE JAVNE UPRAVE</t>
  </si>
  <si>
    <t>2405</t>
  </si>
  <si>
    <t>STATISTIČKE USLUGE</t>
  </si>
  <si>
    <t>A658038</t>
  </si>
  <si>
    <t>ADMINISTRACIJA I UPRAVLJANJE</t>
  </si>
  <si>
    <t>31</t>
  </si>
  <si>
    <t>Rashodi za zaposlene</t>
  </si>
  <si>
    <t>311</t>
  </si>
  <si>
    <t>Plaće (Bruto)</t>
  </si>
  <si>
    <t>312</t>
  </si>
  <si>
    <t>Ostali rashodi za zaposlene</t>
  </si>
  <si>
    <t>313</t>
  </si>
  <si>
    <t>Doprinosi na plaće</t>
  </si>
  <si>
    <t>32</t>
  </si>
  <si>
    <t>Materijalni rashodi</t>
  </si>
  <si>
    <t>321</t>
  </si>
  <si>
    <t>Naknade troškova zaposlenima</t>
  </si>
  <si>
    <t>322</t>
  </si>
  <si>
    <t>Rashodi za materijal i energiju</t>
  </si>
  <si>
    <t>323</t>
  </si>
  <si>
    <t>Rashodi za usluge</t>
  </si>
  <si>
    <t>Naknade troškova osobama izvan radnog odnosa</t>
  </si>
  <si>
    <t>329</t>
  </si>
  <si>
    <t>Ostali nespomenuti rashodi poslovanja</t>
  </si>
  <si>
    <t>34</t>
  </si>
  <si>
    <t>Financijski rashodi</t>
  </si>
  <si>
    <t>343</t>
  </si>
  <si>
    <t>Ostali financijski rashodi</t>
  </si>
  <si>
    <t>Naknade građanima i kućanstvima na temelju osiguranja i druge naknade</t>
  </si>
  <si>
    <t>Ostale naknade građanima i kućanstvima iz proračuna</t>
  </si>
  <si>
    <t>42</t>
  </si>
  <si>
    <t>Rashodi za nabavu proizvedene dugotrajne imovine</t>
  </si>
  <si>
    <t>422</t>
  </si>
  <si>
    <t>Postrojenja i oprema</t>
  </si>
  <si>
    <t>A658041</t>
  </si>
  <si>
    <t>ANKETA O BROJU STOKE</t>
  </si>
  <si>
    <t>A658057</t>
  </si>
  <si>
    <t>AGROMONETARNE STATISTIKE</t>
  </si>
  <si>
    <t>A658063</t>
  </si>
  <si>
    <t>PROCJENA BILJNE PROIZVODNJE</t>
  </si>
  <si>
    <t>A658068</t>
  </si>
  <si>
    <t>STATISTIKA DISTRIBUTIVNE TRGOVINE, UGOSTITELJSTVA I TURIZMA</t>
  </si>
  <si>
    <t>A658069</t>
  </si>
  <si>
    <t>STATISTIKA GRAĐEVINARSTVA I STANOVANJA</t>
  </si>
  <si>
    <t>A658075</t>
  </si>
  <si>
    <t>POPIS STANOVNIŠTVA</t>
  </si>
  <si>
    <t>41</t>
  </si>
  <si>
    <t>Rashodi za nabavu neproizvedene dugotrajne imovine</t>
  </si>
  <si>
    <t>412</t>
  </si>
  <si>
    <t>Nematerijalna imovina</t>
  </si>
  <si>
    <t>426</t>
  </si>
  <si>
    <t>Nematerijalna proizvedena imovina</t>
  </si>
  <si>
    <t>Rashodi za dodatna ulaganja na nefinancijskoj imovini</t>
  </si>
  <si>
    <t>Dodatna ulaganja na građevinskim objektima</t>
  </si>
  <si>
    <t>Dodatna ulaganja na postrojenjima i opremi</t>
  </si>
  <si>
    <t>A658106</t>
  </si>
  <si>
    <t>PUBLICISTIKA I INFORMACIJE</t>
  </si>
  <si>
    <t>A658107</t>
  </si>
  <si>
    <t>STATISTIKA TRŽIŠTA RADA I ANKETA O RADNOJ SNAZI</t>
  </si>
  <si>
    <t>A658109</t>
  </si>
  <si>
    <t>ANKETA O POTROŠNJI KUĆANSTAVA</t>
  </si>
  <si>
    <t>37</t>
  </si>
  <si>
    <t>372</t>
  </si>
  <si>
    <t>A658126</t>
  </si>
  <si>
    <t>EKONOMSKE STATISTIKE</t>
  </si>
  <si>
    <t>A658127</t>
  </si>
  <si>
    <t>POSLOVNE STATISTIKE</t>
  </si>
  <si>
    <t>K658035</t>
  </si>
  <si>
    <t>INFORMATIZACIJA ZAVODA</t>
  </si>
  <si>
    <t>Rashod za materijal i energiju</t>
  </si>
  <si>
    <t>Dodatna ulaganja za ostalu nefinancijsku imovinu</t>
  </si>
  <si>
    <t>K658094</t>
  </si>
  <si>
    <t>OBNOVA VOZNOG PARKA</t>
  </si>
  <si>
    <t>T658142</t>
  </si>
  <si>
    <t>SUDJELOVANJE U STATISTIČKIM PROGRAMIMA EUROPSKE KOMISIJE</t>
  </si>
  <si>
    <t>559</t>
  </si>
  <si>
    <t>324</t>
  </si>
  <si>
    <t>T658144</t>
  </si>
  <si>
    <t>IPA I - TRANZICIJSKI INSTRUMENT, TEHNIČKA
POMOĆ U PODRUČJU POSLOVNIH STATISTIKA
- STATISTIKA VANJSKO TRGOVINSKE
RAZMJENE, INDEKSA CIJENA PRI
PRUŽATELJIMA USLUGA - ANKETA O
POTROŠNJI ENERGIJE U POLJOPRIVREDI</t>
  </si>
  <si>
    <t>T658147</t>
  </si>
  <si>
    <t>OPERATIVNI PROGRAM UČINKOVITI LJUDSKI
POTENCIJALI 2014.-2020.</t>
  </si>
  <si>
    <t>Plaće</t>
  </si>
  <si>
    <t>561</t>
  </si>
  <si>
    <t>T658150</t>
  </si>
  <si>
    <t>TEHNIČKA POMOĆ- REGIONALNI RAČUNI KUĆANSTAVA, SUSTAV ZAŠTITE POVJERLJIVIH STATISTIČKIH PODATAKA I UPRAVLJANJE ODNOSA S KORISNICIMA</t>
  </si>
  <si>
    <t>T658153</t>
  </si>
  <si>
    <t>POPIS POLJOPRIVREDE 2020.</t>
  </si>
  <si>
    <t>Dodatna ulaganje na građevinskim objektima</t>
  </si>
  <si>
    <t>T658155</t>
  </si>
  <si>
    <t>TWINNING - PODRŠKA REFORMI STATISTIČKOG SUSTAVA BiH IPA 2015 BA 15 IPA ST 01 17</t>
  </si>
  <si>
    <t>36</t>
  </si>
  <si>
    <t>Pomoći unutar općeg proračuna</t>
  </si>
  <si>
    <t>Tekuće pomoći unutar općeg proračuna</t>
  </si>
  <si>
    <t>A658117</t>
  </si>
  <si>
    <t>ANKETA O DOHOTKU STANOVNIŠTVA</t>
  </si>
  <si>
    <t>T658154</t>
  </si>
  <si>
    <t>ANKETA O RASPOLAGANJU VREMENOM</t>
  </si>
  <si>
    <t>T658156</t>
  </si>
  <si>
    <t>PREDSJEDANJE RH EU</t>
  </si>
  <si>
    <t>Financijski plan 
2019.</t>
  </si>
  <si>
    <t>Financijski plan 
2020.</t>
  </si>
  <si>
    <t>Financijski plan 
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</si>
</sst>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_k_n"/>
  </numFmts>
  <fonts count="18" x14ac:knownFonts="1"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sz val="8"/>
      <name val="Arial"/>
      <family val="2"/>
      <charset val="238"/>
    </font>
    <font>
      <b/>
      <i/>
      <sz val="8"/>
      <name val="Arial"/>
      <family val="2"/>
      <charset val="238"/>
    </font>
    <font>
      <i/>
      <sz val="8"/>
      <name val="Arial"/>
      <family val="2"/>
      <charset val="238"/>
    </font>
    <font>
      <sz val="10"/>
      <color indexed="8"/>
      <name val="Arial"/>
      <family val="2"/>
    </font>
    <font>
      <b/>
      <i/>
      <sz val="8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sz val="8"/>
      <name val="Arial"/>
      <family val="2"/>
      <charset val="238"/>
    </font>
    <font>
      <sz val="8"/>
      <color indexed="8"/>
      <name val="Arial"/>
      <family val="2"/>
      <charset val="238"/>
    </font>
    <font>
      <b/>
      <i/>
      <sz val="8"/>
      <name val="Arial"/>
      <family val="2"/>
    </font>
    <font>
      <b/>
      <sz val="8"/>
      <color indexed="8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5"/>
        <bgColor indexed="64"/>
      </patternFill>
    </fill>
  </fills>
  <borders count="7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medium">
        <color indexed="64"/>
      </left>
      <right style="thin">
        <color indexed="63"/>
      </right>
      <top style="medium">
        <color indexed="64"/>
      </top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medium">
        <color indexed="64"/>
      </top>
      <bottom style="medium">
        <color indexed="64"/>
      </bottom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 style="thin">
        <color indexed="63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9">
    <xf numFmtId="0" fontId="0" fillId="0" borderId="0"/>
    <xf numFmtId="0" fontId="3" fillId="2" borderId="1" applyNumberFormat="0" applyProtection="0">
      <alignment horizontal="left" vertical="center" indent="1"/>
    </xf>
    <xf numFmtId="0" fontId="1" fillId="4" borderId="1" applyNumberFormat="0" applyProtection="0">
      <alignment horizontal="left" vertical="center" indent="1"/>
    </xf>
    <xf numFmtId="0" fontId="3" fillId="4" borderId="1" applyNumberFormat="0" applyProtection="0">
      <alignment horizontal="left" vertical="center" wrapText="1" indent="1"/>
    </xf>
    <xf numFmtId="0" fontId="1" fillId="5" borderId="1" applyNumberFormat="0" applyProtection="0">
      <alignment horizontal="left" vertical="center" wrapText="1" indent="1"/>
    </xf>
    <xf numFmtId="4" fontId="7" fillId="6" borderId="1" applyNumberFormat="0" applyProtection="0">
      <alignment vertical="center"/>
    </xf>
    <xf numFmtId="0" fontId="3" fillId="7" borderId="1" applyNumberFormat="0" applyProtection="0">
      <alignment horizontal="left" vertical="center" wrapText="1" indent="1"/>
    </xf>
    <xf numFmtId="0" fontId="1" fillId="8" borderId="1" applyNumberFormat="0" applyProtection="0">
      <alignment horizontal="left" vertical="center" wrapText="1" indent="1"/>
    </xf>
    <xf numFmtId="4" fontId="7" fillId="9" borderId="1" applyNumberFormat="0" applyProtection="0">
      <alignment horizontal="right" vertical="center"/>
    </xf>
  </cellStyleXfs>
  <cellXfs count="62">
    <xf numFmtId="0" fontId="0" fillId="0" borderId="0" xfId="0"/>
    <xf numFmtId="0" fontId="0" fillId="0" borderId="0" xfId="0" applyAlignment="1">
      <alignment horizontal="left"/>
    </xf>
    <xf numFmtId="164" fontId="0" fillId="0" borderId="0" xfId="0" applyNumberFormat="1" applyAlignment="1">
      <alignment horizontal="left"/>
    </xf>
    <xf numFmtId="0" fontId="2" fillId="0" borderId="0" xfId="0" applyFont="1" applyAlignment="1">
      <alignment horizontal="left"/>
    </xf>
    <xf numFmtId="164" fontId="2" fillId="0" borderId="0" xfId="0" applyNumberFormat="1" applyFont="1" applyAlignment="1">
      <alignment horizontal="left"/>
    </xf>
    <xf numFmtId="0" fontId="4" fillId="3" borderId="1" xfId="1" applyFont="1" applyFill="1" applyAlignment="1">
      <alignment horizontal="center" vertical="center"/>
    </xf>
    <xf numFmtId="164" fontId="4" fillId="3" borderId="1" xfId="1" applyNumberFormat="1" applyFont="1" applyFill="1" applyAlignment="1">
      <alignment horizontal="center" vertical="center" wrapText="1"/>
    </xf>
    <xf numFmtId="0" fontId="4" fillId="3" borderId="1" xfId="2" applyFont="1" applyFill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5" fillId="0" borderId="1" xfId="3" quotePrefix="1" applyFont="1" applyFill="1" applyAlignment="1">
      <alignment horizontal="left" vertical="center" wrapText="1" indent="1"/>
    </xf>
    <xf numFmtId="164" fontId="6" fillId="0" borderId="1" xfId="4" quotePrefix="1" applyNumberFormat="1" applyFont="1" applyFill="1" applyAlignment="1">
      <alignment horizontal="left" vertical="center" wrapText="1" indent="3"/>
    </xf>
    <xf numFmtId="0" fontId="5" fillId="0" borderId="1" xfId="3" applyFont="1" applyFill="1" applyAlignment="1">
      <alignment horizontal="left" vertical="center" wrapText="1" indent="1"/>
    </xf>
    <xf numFmtId="3" fontId="8" fillId="0" borderId="1" xfId="5" applyNumberFormat="1" applyFont="1" applyFill="1">
      <alignment vertical="center"/>
    </xf>
    <xf numFmtId="0" fontId="5" fillId="0" borderId="1" xfId="6" quotePrefix="1" applyFont="1" applyFill="1" applyAlignment="1">
      <alignment horizontal="left" vertical="center" wrapText="1" indent="1"/>
    </xf>
    <xf numFmtId="164" fontId="6" fillId="0" borderId="1" xfId="4" quotePrefix="1" applyNumberFormat="1" applyFont="1" applyFill="1" applyAlignment="1">
      <alignment horizontal="left" vertical="center" wrapText="1" indent="2"/>
    </xf>
    <xf numFmtId="0" fontId="5" fillId="0" borderId="1" xfId="6" applyFont="1" applyFill="1" applyAlignment="1">
      <alignment horizontal="left" vertical="center" wrapText="1" indent="1"/>
    </xf>
    <xf numFmtId="0" fontId="4" fillId="0" borderId="1" xfId="7" quotePrefix="1" applyFont="1" applyFill="1" applyAlignment="1">
      <alignment horizontal="left" vertical="center" wrapText="1" indent="2"/>
    </xf>
    <xf numFmtId="0" fontId="4" fillId="0" borderId="1" xfId="7" applyFont="1" applyFill="1" applyAlignment="1">
      <alignment horizontal="left" vertical="center" wrapText="1" indent="1"/>
    </xf>
    <xf numFmtId="3" fontId="9" fillId="0" borderId="1" xfId="5" applyNumberFormat="1" applyFont="1" applyFill="1">
      <alignment vertical="center"/>
    </xf>
    <xf numFmtId="0" fontId="4" fillId="0" borderId="2" xfId="4" quotePrefix="1" applyFont="1" applyFill="1" applyBorder="1" applyAlignment="1">
      <alignment horizontal="left" vertical="center" wrapText="1" indent="2"/>
    </xf>
    <xf numFmtId="164" fontId="6" fillId="0" borderId="2" xfId="4" quotePrefix="1" applyNumberFormat="1" applyFont="1" applyFill="1" applyBorder="1" applyAlignment="1">
      <alignment horizontal="left" vertical="center" wrapText="1" indent="2"/>
    </xf>
    <xf numFmtId="0" fontId="4" fillId="0" borderId="2" xfId="4" applyFont="1" applyFill="1" applyBorder="1" applyAlignment="1">
      <alignment horizontal="left" vertical="center" wrapText="1" indent="1"/>
    </xf>
    <xf numFmtId="3" fontId="9" fillId="0" borderId="2" xfId="5" applyNumberFormat="1" applyFont="1" applyFill="1" applyBorder="1">
      <alignment vertical="center"/>
    </xf>
    <xf numFmtId="0" fontId="5" fillId="0" borderId="3" xfId="4" quotePrefix="1" applyFont="1" applyFill="1" applyBorder="1" applyAlignment="1">
      <alignment horizontal="left" vertical="center" wrapText="1" indent="2"/>
    </xf>
    <xf numFmtId="164" fontId="6" fillId="0" borderId="4" xfId="4" quotePrefix="1" applyNumberFormat="1" applyFont="1" applyFill="1" applyBorder="1" applyAlignment="1">
      <alignment horizontal="left" vertical="center" wrapText="1" indent="2"/>
    </xf>
    <xf numFmtId="0" fontId="5" fillId="0" borderId="4" xfId="4" applyFont="1" applyFill="1" applyBorder="1" applyAlignment="1">
      <alignment horizontal="left" vertical="center" wrapText="1" indent="1"/>
    </xf>
    <xf numFmtId="3" fontId="8" fillId="0" borderId="4" xfId="5" applyNumberFormat="1" applyFont="1" applyFill="1" applyBorder="1">
      <alignment vertical="center"/>
    </xf>
    <xf numFmtId="0" fontId="4" fillId="0" borderId="5" xfId="4" quotePrefix="1" applyFont="1" applyFill="1" applyBorder="1" applyAlignment="1">
      <alignment horizontal="left" vertical="center" wrapText="1" indent="3"/>
    </xf>
    <xf numFmtId="164" fontId="5" fillId="0" borderId="5" xfId="4" quotePrefix="1" applyNumberFormat="1" applyFont="1" applyFill="1" applyBorder="1" applyAlignment="1">
      <alignment horizontal="left" vertical="center" wrapText="1" indent="2"/>
    </xf>
    <xf numFmtId="0" fontId="4" fillId="0" borderId="5" xfId="4" applyFont="1" applyFill="1" applyBorder="1" applyAlignment="1">
      <alignment horizontal="left" vertical="center" wrapText="1" indent="1"/>
    </xf>
    <xf numFmtId="3" fontId="9" fillId="0" borderId="5" xfId="8" applyNumberFormat="1" applyFont="1" applyFill="1" applyBorder="1">
      <alignment horizontal="right" vertical="center"/>
    </xf>
    <xf numFmtId="0" fontId="10" fillId="0" borderId="1" xfId="4" quotePrefix="1" applyFont="1" applyFill="1" applyAlignment="1">
      <alignment horizontal="left" vertical="center" wrapText="1" indent="4"/>
    </xf>
    <xf numFmtId="164" fontId="6" fillId="0" borderId="1" xfId="4" quotePrefix="1" applyNumberFormat="1" applyFont="1" applyFill="1" applyAlignment="1">
      <alignment horizontal="left" vertical="center" wrapText="1" indent="1"/>
    </xf>
    <xf numFmtId="0" fontId="10" fillId="0" borderId="1" xfId="4" applyFont="1" applyFill="1" applyAlignment="1">
      <alignment horizontal="left" vertical="center" wrapText="1" indent="1"/>
    </xf>
    <xf numFmtId="3" fontId="11" fillId="0" borderId="1" xfId="8" applyNumberFormat="1" applyFont="1" applyFill="1">
      <alignment horizontal="right" vertical="center"/>
    </xf>
    <xf numFmtId="0" fontId="4" fillId="0" borderId="1" xfId="4" quotePrefix="1" applyFont="1" applyFill="1" applyAlignment="1">
      <alignment horizontal="left" vertical="center" wrapText="1" indent="3"/>
    </xf>
    <xf numFmtId="164" fontId="5" fillId="0" borderId="1" xfId="4" quotePrefix="1" applyNumberFormat="1" applyFont="1" applyFill="1" applyAlignment="1">
      <alignment horizontal="left" vertical="center" wrapText="1" indent="1"/>
    </xf>
    <xf numFmtId="0" fontId="4" fillId="0" borderId="1" xfId="4" applyFont="1" applyFill="1" applyAlignment="1">
      <alignment horizontal="left" vertical="center" wrapText="1" indent="1"/>
    </xf>
    <xf numFmtId="3" fontId="9" fillId="0" borderId="1" xfId="8" applyNumberFormat="1" applyFont="1" applyFill="1">
      <alignment horizontal="right" vertical="center"/>
    </xf>
    <xf numFmtId="164" fontId="6" fillId="0" borderId="4" xfId="4" quotePrefix="1" applyNumberFormat="1" applyFont="1" applyFill="1" applyBorder="1" applyAlignment="1">
      <alignment horizontal="left" vertical="center" wrapText="1" indent="1"/>
    </xf>
    <xf numFmtId="3" fontId="8" fillId="0" borderId="6" xfId="5" applyNumberFormat="1" applyFont="1" applyFill="1" applyBorder="1">
      <alignment vertical="center"/>
    </xf>
    <xf numFmtId="164" fontId="5" fillId="0" borderId="5" xfId="4" quotePrefix="1" applyNumberFormat="1" applyFont="1" applyFill="1" applyBorder="1" applyAlignment="1">
      <alignment horizontal="left" vertical="center" wrapText="1" indent="1"/>
    </xf>
    <xf numFmtId="0" fontId="0" fillId="0" borderId="0" xfId="0" applyAlignment="1"/>
    <xf numFmtId="0" fontId="10" fillId="0" borderId="2" xfId="4" quotePrefix="1" applyFont="1" applyFill="1" applyBorder="1" applyAlignment="1">
      <alignment horizontal="left" vertical="center" wrapText="1" indent="4"/>
    </xf>
    <xf numFmtId="164" fontId="6" fillId="0" borderId="2" xfId="4" quotePrefix="1" applyNumberFormat="1" applyFont="1" applyFill="1" applyBorder="1" applyAlignment="1">
      <alignment horizontal="left" vertical="center" wrapText="1" indent="1"/>
    </xf>
    <xf numFmtId="0" fontId="10" fillId="0" borderId="2" xfId="4" applyFont="1" applyFill="1" applyBorder="1" applyAlignment="1">
      <alignment horizontal="left" vertical="center" wrapText="1" indent="1"/>
    </xf>
    <xf numFmtId="3" fontId="11" fillId="0" borderId="2" xfId="8" applyNumberFormat="1" applyFont="1" applyFill="1" applyBorder="1">
      <alignment horizontal="right" vertical="center"/>
    </xf>
    <xf numFmtId="0" fontId="5" fillId="0" borderId="3" xfId="4" applyFont="1" applyFill="1" applyBorder="1" applyAlignment="1">
      <alignment horizontal="left" vertical="center" wrapText="1" indent="2"/>
    </xf>
    <xf numFmtId="0" fontId="4" fillId="0" borderId="1" xfId="4" quotePrefix="1" applyFont="1" applyFill="1" applyAlignment="1">
      <alignment horizontal="center" vertical="center" wrapText="1"/>
    </xf>
    <xf numFmtId="0" fontId="12" fillId="0" borderId="4" xfId="4" applyFont="1" applyFill="1" applyBorder="1" applyAlignment="1">
      <alignment horizontal="left" vertical="center" wrapText="1" indent="1"/>
    </xf>
    <xf numFmtId="3" fontId="9" fillId="0" borderId="4" xfId="8" applyNumberFormat="1" applyFont="1" applyFill="1" applyBorder="1">
      <alignment horizontal="right" vertical="center"/>
    </xf>
    <xf numFmtId="0" fontId="4" fillId="0" borderId="5" xfId="4" quotePrefix="1" applyFont="1" applyFill="1" applyBorder="1" applyAlignment="1">
      <alignment horizontal="center" vertical="center" wrapText="1"/>
    </xf>
    <xf numFmtId="0" fontId="12" fillId="0" borderId="3" xfId="4" quotePrefix="1" applyFont="1" applyFill="1" applyBorder="1" applyAlignment="1">
      <alignment horizontal="center" vertical="center" wrapText="1"/>
    </xf>
    <xf numFmtId="164" fontId="12" fillId="0" borderId="4" xfId="4" quotePrefix="1" applyNumberFormat="1" applyFont="1" applyFill="1" applyBorder="1" applyAlignment="1">
      <alignment horizontal="left" vertical="center" wrapText="1" indent="1"/>
    </xf>
    <xf numFmtId="3" fontId="13" fillId="0" borderId="4" xfId="8" applyNumberFormat="1" applyFont="1" applyFill="1" applyBorder="1">
      <alignment horizontal="right" vertical="center"/>
    </xf>
    <xf numFmtId="3" fontId="13" fillId="0" borderId="6" xfId="8" applyNumberFormat="1" applyFont="1" applyFill="1" applyBorder="1">
      <alignment horizontal="right" vertical="center"/>
    </xf>
    <xf numFmtId="0" fontId="14" fillId="0" borderId="0" xfId="0" applyFont="1"/>
    <xf numFmtId="164" fontId="4" fillId="0" borderId="5" xfId="4" quotePrefix="1" applyNumberFormat="1" applyFont="1" applyFill="1" applyBorder="1" applyAlignment="1">
      <alignment horizontal="left" vertical="center" wrapText="1" indent="1"/>
    </xf>
    <xf numFmtId="164" fontId="15" fillId="0" borderId="1" xfId="4" quotePrefix="1" applyNumberFormat="1" applyFont="1" applyFill="1" applyAlignment="1">
      <alignment horizontal="left" vertical="center" wrapText="1" indent="1"/>
    </xf>
    <xf numFmtId="0" fontId="16" fillId="0" borderId="1" xfId="4" applyFont="1" applyFill="1" applyAlignment="1">
      <alignment horizontal="left" vertical="center" wrapText="1" indent="1"/>
    </xf>
    <xf numFmtId="3" fontId="17" fillId="0" borderId="1" xfId="8" applyNumberFormat="1" applyFont="1" applyFill="1">
      <alignment horizontal="right" vertical="center"/>
    </xf>
  </cellXfs>
  <cellStyles count="9">
    <cellStyle name="Normal" xfId="0" builtinId="0"/>
    <cellStyle name="SAPBEXaggData" xfId="5"/>
    <cellStyle name="SAPBEXchaText" xfId="1"/>
    <cellStyle name="SAPBEXHLevel0" xfId="3"/>
    <cellStyle name="SAPBEXHLevel0X" xfId="2"/>
    <cellStyle name="SAPBEXHLevel1" xfId="6"/>
    <cellStyle name="SAPBEXHLevel2" xfId="7"/>
    <cellStyle name="SAPBEXHLevel3" xfId="4"/>
    <cellStyle name="SAPBEXstdData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6763</xdr:colOff>
      <xdr:row>267</xdr:row>
      <xdr:rowOff>33817</xdr:rowOff>
    </xdr:from>
    <xdr:to>
      <xdr:col>5</xdr:col>
      <xdr:colOff>588409</xdr:colOff>
      <xdr:row>271</xdr:row>
      <xdr:rowOff>47344</xdr:rowOff>
    </xdr:to>
    <xdr:pic>
      <xdr:nvPicPr>
        <xdr:cNvPr id="3" name="Slika 3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3" y="41269740"/>
          <a:ext cx="6614521" cy="6357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344929</xdr:colOff>
      <xdr:row>5</xdr:row>
      <xdr:rowOff>683095</xdr:rowOff>
    </xdr:to>
    <xdr:pic>
      <xdr:nvPicPr>
        <xdr:cNvPr id="5" name="Slika 1"/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1589379" cy="838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1"/>
  <sheetViews>
    <sheetView showGridLines="0" tabSelected="1" zoomScale="130" zoomScaleNormal="130" zoomScalePageLayoutView="110" workbookViewId="0">
      <pane ySplit="7" topLeftCell="A212" activePane="bottomLeft" state="frozen"/>
      <selection pane="bottomLeft" activeCell="D13" sqref="D13"/>
    </sheetView>
  </sheetViews>
  <sheetFormatPr defaultRowHeight="12.5" x14ac:dyDescent="0.2"/>
  <cols>
    <col min="1" max="1" width="11" style="1" customWidth="1"/>
    <col min="2" max="2" width="6.75" style="2" customWidth="1"/>
    <col min="3" max="3" width="42.375" customWidth="1"/>
    <col min="4" max="4" width="12.75" customWidth="1"/>
    <col min="5" max="5" width="12.875" customWidth="1"/>
    <col min="6" max="6" width="12.625" customWidth="1"/>
    <col min="7" max="7" width="17.875" customWidth="1"/>
    <col min="8" max="8" width="9.25" customWidth="1"/>
    <col min="9" max="9" width="17" customWidth="1"/>
    <col min="10" max="10" width="9.625" bestFit="1" customWidth="1"/>
    <col min="11" max="11" width="17.125" customWidth="1"/>
    <col min="12" max="12" width="9.625" bestFit="1" customWidth="1"/>
  </cols>
  <sheetData>
    <row r="1" spans="1:8" ht="76.849999999999994" hidden="1" customHeight="1" x14ac:dyDescent="0.2"/>
    <row r="2" spans="1:8" hidden="1" x14ac:dyDescent="0.2">
      <c r="A2" s="3" t="s">
        <v>0</v>
      </c>
      <c r="B2" s="4"/>
    </row>
    <row r="3" spans="1:8" hidden="1" x14ac:dyDescent="0.2">
      <c r="A3" s="3" t="s">
        <v>1</v>
      </c>
      <c r="B3" s="4"/>
    </row>
    <row r="4" spans="1:8" hidden="1" x14ac:dyDescent="0.2"/>
    <row r="6" spans="1:8" ht="70.650000000000006" customHeight="1" x14ac:dyDescent="0.2"/>
    <row r="7" spans="1:8" s="9" customFormat="1" ht="38.25" customHeight="1" x14ac:dyDescent="0.2">
      <c r="A7" s="5" t="s">
        <v>2</v>
      </c>
      <c r="B7" s="6" t="s">
        <v>3</v>
      </c>
      <c r="C7" s="5" t="s">
        <v>4</v>
      </c>
      <c r="D7" s="7" t="s">
        <v>109</v>
      </c>
      <c r="E7" s="7" t="s">
        <v>110</v>
      </c>
      <c r="F7" s="7" t="s">
        <v>111</v>
      </c>
      <c r="G7" s="8"/>
      <c r="H7" s="8"/>
    </row>
    <row r="8" spans="1:8" x14ac:dyDescent="0.2">
      <c r="A8" s="10" t="s">
        <v>5</v>
      </c>
      <c r="B8" s="11"/>
      <c r="C8" s="12" t="s">
        <v>6</v>
      </c>
      <c r="D8" s="13">
        <f>D9</f>
        <v>129418164</v>
      </c>
      <c r="E8" s="13">
        <f t="shared" ref="E8:F10" si="0">E9</f>
        <v>177955275</v>
      </c>
      <c r="F8" s="13">
        <f>F9</f>
        <v>208730367</v>
      </c>
    </row>
    <row r="9" spans="1:8" x14ac:dyDescent="0.2">
      <c r="A9" s="14" t="s">
        <v>7</v>
      </c>
      <c r="B9" s="15"/>
      <c r="C9" s="16" t="s">
        <v>8</v>
      </c>
      <c r="D9" s="13">
        <f>D10</f>
        <v>129418164</v>
      </c>
      <c r="E9" s="13">
        <f t="shared" si="0"/>
        <v>177955275</v>
      </c>
      <c r="F9" s="13">
        <f t="shared" si="0"/>
        <v>208730367</v>
      </c>
    </row>
    <row r="10" spans="1:8" ht="22.15" x14ac:dyDescent="0.2">
      <c r="A10" s="17" t="s">
        <v>9</v>
      </c>
      <c r="B10" s="15"/>
      <c r="C10" s="18" t="s">
        <v>10</v>
      </c>
      <c r="D10" s="19">
        <f>D11</f>
        <v>129418164</v>
      </c>
      <c r="E10" s="19">
        <f>E11</f>
        <v>177955275</v>
      </c>
      <c r="F10" s="19">
        <f t="shared" si="0"/>
        <v>208730367</v>
      </c>
    </row>
    <row r="11" spans="1:8" ht="13.15" thickBot="1" x14ac:dyDescent="0.25">
      <c r="A11" s="20" t="s">
        <v>11</v>
      </c>
      <c r="B11" s="21"/>
      <c r="C11" s="22" t="s">
        <v>12</v>
      </c>
      <c r="D11" s="23">
        <f>D12+D37+D40+D43+D46+D49+D52+D70+D74+D77+D82+D85+D88+D91+D104+D107+D161+D191+D195+D209+D214+D225</f>
        <v>129418164</v>
      </c>
      <c r="E11" s="23">
        <f t="shared" ref="E11:F11" si="1">E12+E37+E40+E43+E46+E49+E52+E70+E74+E77+E82+E85+E88+E91+E104+E107+E161+E191+E195+E209+E214+E225</f>
        <v>177955275</v>
      </c>
      <c r="F11" s="23">
        <f t="shared" si="1"/>
        <v>208730367</v>
      </c>
    </row>
    <row r="12" spans="1:8" ht="13.15" thickBot="1" x14ac:dyDescent="0.25">
      <c r="A12" s="24" t="s">
        <v>13</v>
      </c>
      <c r="B12" s="25"/>
      <c r="C12" s="26" t="s">
        <v>14</v>
      </c>
      <c r="D12" s="27">
        <f>D13+D19+D31+D35+D33</f>
        <v>71682459</v>
      </c>
      <c r="E12" s="27">
        <f>E13+E19+E31+E35+E33</f>
        <v>69153659</v>
      </c>
      <c r="F12" s="27">
        <f>F13+F19+F31+F35+F33</f>
        <v>70658480</v>
      </c>
    </row>
    <row r="13" spans="1:8" x14ac:dyDescent="0.2">
      <c r="A13" s="28" t="s">
        <v>15</v>
      </c>
      <c r="B13" s="29"/>
      <c r="C13" s="30" t="s">
        <v>16</v>
      </c>
      <c r="D13" s="31">
        <f>SUM(D14:D18)</f>
        <v>59116398</v>
      </c>
      <c r="E13" s="31">
        <f>SUM(E14:E18)</f>
        <v>57558777</v>
      </c>
      <c r="F13" s="31">
        <f>SUM(F14:F18)</f>
        <v>58300435</v>
      </c>
    </row>
    <row r="14" spans="1:8" x14ac:dyDescent="0.2">
      <c r="A14" s="32" t="s">
        <v>17</v>
      </c>
      <c r="B14" s="33">
        <v>11</v>
      </c>
      <c r="C14" s="34" t="s">
        <v>18</v>
      </c>
      <c r="D14" s="35">
        <v>48384010</v>
      </c>
      <c r="E14" s="35">
        <v>47153223</v>
      </c>
      <c r="F14" s="35">
        <v>47889739</v>
      </c>
    </row>
    <row r="15" spans="1:8" hidden="1" x14ac:dyDescent="0.2">
      <c r="A15" s="32" t="s">
        <v>17</v>
      </c>
      <c r="B15" s="33">
        <v>31</v>
      </c>
      <c r="C15" s="34" t="s">
        <v>18</v>
      </c>
      <c r="D15" s="35">
        <v>0</v>
      </c>
      <c r="E15" s="35">
        <v>0</v>
      </c>
      <c r="F15" s="35">
        <v>0</v>
      </c>
    </row>
    <row r="16" spans="1:8" x14ac:dyDescent="0.2">
      <c r="A16" s="32" t="s">
        <v>19</v>
      </c>
      <c r="B16" s="33">
        <v>11</v>
      </c>
      <c r="C16" s="34" t="s">
        <v>20</v>
      </c>
      <c r="D16" s="35">
        <v>2410340</v>
      </c>
      <c r="E16" s="35">
        <v>2295200</v>
      </c>
      <c r="F16" s="35">
        <v>2173662</v>
      </c>
    </row>
    <row r="17" spans="1:6" x14ac:dyDescent="0.2">
      <c r="A17" s="32" t="s">
        <v>21</v>
      </c>
      <c r="B17" s="33">
        <v>11</v>
      </c>
      <c r="C17" s="34" t="s">
        <v>22</v>
      </c>
      <c r="D17" s="35">
        <v>8322048</v>
      </c>
      <c r="E17" s="35">
        <v>8110354</v>
      </c>
      <c r="F17" s="35">
        <v>8237034</v>
      </c>
    </row>
    <row r="18" spans="1:6" hidden="1" x14ac:dyDescent="0.2">
      <c r="A18" s="32" t="s">
        <v>21</v>
      </c>
      <c r="B18" s="33">
        <v>31</v>
      </c>
      <c r="C18" s="34" t="s">
        <v>22</v>
      </c>
      <c r="D18" s="35">
        <v>0</v>
      </c>
      <c r="E18" s="35">
        <v>0</v>
      </c>
      <c r="F18" s="35">
        <v>0</v>
      </c>
    </row>
    <row r="19" spans="1:6" x14ac:dyDescent="0.2">
      <c r="A19" s="36" t="s">
        <v>23</v>
      </c>
      <c r="B19" s="37"/>
      <c r="C19" s="38" t="s">
        <v>24</v>
      </c>
      <c r="D19" s="39">
        <f>SUM(D20:D30)</f>
        <v>12351061</v>
      </c>
      <c r="E19" s="39">
        <f>SUM(E20:E30)</f>
        <v>11424882</v>
      </c>
      <c r="F19" s="39">
        <f>SUM(F20:F30)</f>
        <v>12188045</v>
      </c>
    </row>
    <row r="20" spans="1:6" x14ac:dyDescent="0.2">
      <c r="A20" s="32" t="s">
        <v>25</v>
      </c>
      <c r="B20" s="33">
        <v>11</v>
      </c>
      <c r="C20" s="34" t="s">
        <v>26</v>
      </c>
      <c r="D20" s="35">
        <v>3895200</v>
      </c>
      <c r="E20" s="35">
        <v>3505000</v>
      </c>
      <c r="F20" s="35">
        <v>3665200</v>
      </c>
    </row>
    <row r="21" spans="1:6" x14ac:dyDescent="0.2">
      <c r="A21" s="32" t="s">
        <v>25</v>
      </c>
      <c r="B21" s="33">
        <v>31</v>
      </c>
      <c r="C21" s="34" t="s">
        <v>26</v>
      </c>
      <c r="D21" s="35">
        <v>132000</v>
      </c>
      <c r="E21" s="35">
        <v>42000</v>
      </c>
      <c r="F21" s="35">
        <v>42000</v>
      </c>
    </row>
    <row r="22" spans="1:6" x14ac:dyDescent="0.2">
      <c r="A22" s="32">
        <v>321</v>
      </c>
      <c r="B22" s="33">
        <v>51</v>
      </c>
      <c r="C22" s="34" t="s">
        <v>26</v>
      </c>
      <c r="D22" s="35">
        <v>575000</v>
      </c>
      <c r="E22" s="35">
        <v>500000</v>
      </c>
      <c r="F22" s="35">
        <v>500000</v>
      </c>
    </row>
    <row r="23" spans="1:6" x14ac:dyDescent="0.2">
      <c r="A23" s="32" t="s">
        <v>27</v>
      </c>
      <c r="B23" s="33">
        <v>11</v>
      </c>
      <c r="C23" s="34" t="s">
        <v>28</v>
      </c>
      <c r="D23" s="35">
        <v>1571475</v>
      </c>
      <c r="E23" s="35">
        <v>1596885</v>
      </c>
      <c r="F23" s="35">
        <v>1795819</v>
      </c>
    </row>
    <row r="24" spans="1:6" x14ac:dyDescent="0.2">
      <c r="A24" s="32">
        <v>322</v>
      </c>
      <c r="B24" s="33">
        <v>31</v>
      </c>
      <c r="C24" s="34" t="s">
        <v>28</v>
      </c>
      <c r="D24" s="35">
        <v>133300</v>
      </c>
      <c r="E24" s="35">
        <v>132300</v>
      </c>
      <c r="F24" s="35">
        <v>132300</v>
      </c>
    </row>
    <row r="25" spans="1:6" x14ac:dyDescent="0.2">
      <c r="A25" s="32" t="s">
        <v>29</v>
      </c>
      <c r="B25" s="33">
        <v>11</v>
      </c>
      <c r="C25" s="34" t="s">
        <v>30</v>
      </c>
      <c r="D25" s="35">
        <v>5369393</v>
      </c>
      <c r="E25" s="35">
        <v>4973004</v>
      </c>
      <c r="F25" s="35">
        <v>5374033</v>
      </c>
    </row>
    <row r="26" spans="1:6" x14ac:dyDescent="0.2">
      <c r="A26" s="32">
        <v>323</v>
      </c>
      <c r="B26" s="33">
        <v>31</v>
      </c>
      <c r="C26" s="34" t="s">
        <v>30</v>
      </c>
      <c r="D26" s="35">
        <v>61500</v>
      </c>
      <c r="E26" s="35">
        <v>61500</v>
      </c>
      <c r="F26" s="35">
        <v>61500</v>
      </c>
    </row>
    <row r="27" spans="1:6" ht="15.25" customHeight="1" x14ac:dyDescent="0.2">
      <c r="A27" s="32">
        <v>324</v>
      </c>
      <c r="B27" s="33">
        <v>11</v>
      </c>
      <c r="C27" s="34" t="s">
        <v>31</v>
      </c>
      <c r="D27" s="35">
        <v>88000</v>
      </c>
      <c r="E27" s="35">
        <v>82000</v>
      </c>
      <c r="F27" s="35">
        <v>82000</v>
      </c>
    </row>
    <row r="28" spans="1:6" ht="15.25" customHeight="1" x14ac:dyDescent="0.2">
      <c r="A28" s="32">
        <v>324</v>
      </c>
      <c r="B28" s="33">
        <v>52</v>
      </c>
      <c r="C28" s="34" t="s">
        <v>31</v>
      </c>
      <c r="D28" s="35">
        <v>190000</v>
      </c>
      <c r="E28" s="35">
        <v>190000</v>
      </c>
      <c r="F28" s="35">
        <v>190000</v>
      </c>
    </row>
    <row r="29" spans="1:6" x14ac:dyDescent="0.2">
      <c r="A29" s="32" t="s">
        <v>32</v>
      </c>
      <c r="B29" s="33">
        <v>11</v>
      </c>
      <c r="C29" s="34" t="s">
        <v>33</v>
      </c>
      <c r="D29" s="35">
        <v>322193</v>
      </c>
      <c r="E29" s="35">
        <v>329193</v>
      </c>
      <c r="F29" s="35">
        <v>332193</v>
      </c>
    </row>
    <row r="30" spans="1:6" x14ac:dyDescent="0.2">
      <c r="A30" s="32" t="s">
        <v>32</v>
      </c>
      <c r="B30" s="33">
        <v>31</v>
      </c>
      <c r="C30" s="34" t="s">
        <v>33</v>
      </c>
      <c r="D30" s="35">
        <v>13000</v>
      </c>
      <c r="E30" s="35">
        <v>13000</v>
      </c>
      <c r="F30" s="35">
        <v>13000</v>
      </c>
    </row>
    <row r="31" spans="1:6" x14ac:dyDescent="0.2">
      <c r="A31" s="36" t="s">
        <v>34</v>
      </c>
      <c r="B31" s="37"/>
      <c r="C31" s="38" t="s">
        <v>35</v>
      </c>
      <c r="D31" s="39">
        <f>D32</f>
        <v>5000</v>
      </c>
      <c r="E31" s="39">
        <f>E32</f>
        <v>5000</v>
      </c>
      <c r="F31" s="39">
        <f>F32</f>
        <v>5000</v>
      </c>
    </row>
    <row r="32" spans="1:6" x14ac:dyDescent="0.2">
      <c r="A32" s="32" t="s">
        <v>36</v>
      </c>
      <c r="B32" s="33">
        <v>11</v>
      </c>
      <c r="C32" s="34" t="s">
        <v>37</v>
      </c>
      <c r="D32" s="35">
        <v>5000</v>
      </c>
      <c r="E32" s="35">
        <v>5000</v>
      </c>
      <c r="F32" s="35">
        <v>5000</v>
      </c>
    </row>
    <row r="33" spans="1:8" ht="22.15" x14ac:dyDescent="0.2">
      <c r="A33" s="36">
        <v>37</v>
      </c>
      <c r="B33" s="37"/>
      <c r="C33" s="38" t="s">
        <v>38</v>
      </c>
      <c r="D33" s="39">
        <f>D34</f>
        <v>50000</v>
      </c>
      <c r="E33" s="39">
        <f>E34</f>
        <v>50000</v>
      </c>
      <c r="F33" s="39">
        <f>F34</f>
        <v>50000</v>
      </c>
    </row>
    <row r="34" spans="1:8" x14ac:dyDescent="0.2">
      <c r="A34" s="32">
        <v>372</v>
      </c>
      <c r="B34" s="33">
        <v>11</v>
      </c>
      <c r="C34" s="34" t="s">
        <v>39</v>
      </c>
      <c r="D34" s="35">
        <v>50000</v>
      </c>
      <c r="E34" s="35">
        <v>50000</v>
      </c>
      <c r="F34" s="35">
        <v>50000</v>
      </c>
    </row>
    <row r="35" spans="1:8" x14ac:dyDescent="0.2">
      <c r="A35" s="36" t="s">
        <v>40</v>
      </c>
      <c r="B35" s="37"/>
      <c r="C35" s="38" t="s">
        <v>41</v>
      </c>
      <c r="D35" s="39">
        <f>D36</f>
        <v>160000</v>
      </c>
      <c r="E35" s="39">
        <f>E36</f>
        <v>115000</v>
      </c>
      <c r="F35" s="39">
        <f>F36</f>
        <v>115000</v>
      </c>
    </row>
    <row r="36" spans="1:8" ht="13.15" thickBot="1" x14ac:dyDescent="0.25">
      <c r="A36" s="32" t="s">
        <v>42</v>
      </c>
      <c r="B36" s="33">
        <v>11</v>
      </c>
      <c r="C36" s="34" t="s">
        <v>43</v>
      </c>
      <c r="D36" s="35">
        <v>160000</v>
      </c>
      <c r="E36" s="35">
        <v>115000</v>
      </c>
      <c r="F36" s="35">
        <v>115000</v>
      </c>
    </row>
    <row r="37" spans="1:8" ht="13.15" thickBot="1" x14ac:dyDescent="0.25">
      <c r="A37" s="24" t="s">
        <v>44</v>
      </c>
      <c r="B37" s="40"/>
      <c r="C37" s="26" t="s">
        <v>45</v>
      </c>
      <c r="D37" s="27">
        <f t="shared" ref="D37:F38" si="2">D38</f>
        <v>100000</v>
      </c>
      <c r="E37" s="27">
        <f t="shared" si="2"/>
        <v>130000</v>
      </c>
      <c r="F37" s="41">
        <f t="shared" si="2"/>
        <v>130000</v>
      </c>
    </row>
    <row r="38" spans="1:8" x14ac:dyDescent="0.2">
      <c r="A38" s="28" t="s">
        <v>23</v>
      </c>
      <c r="B38" s="42"/>
      <c r="C38" s="30" t="s">
        <v>24</v>
      </c>
      <c r="D38" s="31">
        <f t="shared" si="2"/>
        <v>100000</v>
      </c>
      <c r="E38" s="31">
        <f t="shared" si="2"/>
        <v>130000</v>
      </c>
      <c r="F38" s="31">
        <f t="shared" si="2"/>
        <v>130000</v>
      </c>
      <c r="H38" s="43"/>
    </row>
    <row r="39" spans="1:8" ht="13.15" thickBot="1" x14ac:dyDescent="0.25">
      <c r="A39" s="44" t="s">
        <v>29</v>
      </c>
      <c r="B39" s="45">
        <v>11</v>
      </c>
      <c r="C39" s="46" t="s">
        <v>30</v>
      </c>
      <c r="D39" s="47">
        <v>100000</v>
      </c>
      <c r="E39" s="47">
        <v>130000</v>
      </c>
      <c r="F39" s="35">
        <v>130000</v>
      </c>
    </row>
    <row r="40" spans="1:8" ht="13.15" thickBot="1" x14ac:dyDescent="0.25">
      <c r="A40" s="24" t="s">
        <v>46</v>
      </c>
      <c r="B40" s="40"/>
      <c r="C40" s="26" t="s">
        <v>47</v>
      </c>
      <c r="D40" s="27">
        <f t="shared" ref="D40:F41" si="3">D41</f>
        <v>85000</v>
      </c>
      <c r="E40" s="27">
        <f t="shared" si="3"/>
        <v>85000</v>
      </c>
      <c r="F40" s="41">
        <f t="shared" si="3"/>
        <v>85000</v>
      </c>
    </row>
    <row r="41" spans="1:8" x14ac:dyDescent="0.2">
      <c r="A41" s="28" t="s">
        <v>23</v>
      </c>
      <c r="B41" s="42"/>
      <c r="C41" s="30" t="s">
        <v>24</v>
      </c>
      <c r="D41" s="31">
        <f t="shared" si="3"/>
        <v>85000</v>
      </c>
      <c r="E41" s="31">
        <f t="shared" si="3"/>
        <v>85000</v>
      </c>
      <c r="F41" s="31">
        <f t="shared" si="3"/>
        <v>85000</v>
      </c>
    </row>
    <row r="42" spans="1:8" ht="13.15" thickBot="1" x14ac:dyDescent="0.25">
      <c r="A42" s="44" t="s">
        <v>29</v>
      </c>
      <c r="B42" s="45">
        <v>11</v>
      </c>
      <c r="C42" s="46" t="s">
        <v>30</v>
      </c>
      <c r="D42" s="47">
        <v>85000</v>
      </c>
      <c r="E42" s="47">
        <v>85000</v>
      </c>
      <c r="F42" s="35">
        <v>85000</v>
      </c>
    </row>
    <row r="43" spans="1:8" ht="13.15" thickBot="1" x14ac:dyDescent="0.25">
      <c r="A43" s="24" t="s">
        <v>48</v>
      </c>
      <c r="B43" s="40"/>
      <c r="C43" s="26" t="s">
        <v>49</v>
      </c>
      <c r="D43" s="27">
        <f t="shared" ref="D43:F44" si="4">D44</f>
        <v>800000</v>
      </c>
      <c r="E43" s="27">
        <f t="shared" si="4"/>
        <v>560000</v>
      </c>
      <c r="F43" s="41">
        <f t="shared" si="4"/>
        <v>800000</v>
      </c>
    </row>
    <row r="44" spans="1:8" x14ac:dyDescent="0.2">
      <c r="A44" s="28" t="s">
        <v>23</v>
      </c>
      <c r="B44" s="42"/>
      <c r="C44" s="30" t="s">
        <v>24</v>
      </c>
      <c r="D44" s="31">
        <f t="shared" si="4"/>
        <v>800000</v>
      </c>
      <c r="E44" s="31">
        <f t="shared" si="4"/>
        <v>560000</v>
      </c>
      <c r="F44" s="31">
        <f t="shared" si="4"/>
        <v>800000</v>
      </c>
    </row>
    <row r="45" spans="1:8" ht="13.15" thickBot="1" x14ac:dyDescent="0.25">
      <c r="A45" s="44" t="s">
        <v>29</v>
      </c>
      <c r="B45" s="45">
        <v>11</v>
      </c>
      <c r="C45" s="46" t="s">
        <v>30</v>
      </c>
      <c r="D45" s="47">
        <v>800000</v>
      </c>
      <c r="E45" s="47">
        <v>560000</v>
      </c>
      <c r="F45" s="35">
        <v>800000</v>
      </c>
    </row>
    <row r="46" spans="1:8" ht="22.85" thickBot="1" x14ac:dyDescent="0.25">
      <c r="A46" s="24" t="s">
        <v>50</v>
      </c>
      <c r="B46" s="40"/>
      <c r="C46" s="26" t="s">
        <v>51</v>
      </c>
      <c r="D46" s="27">
        <f t="shared" ref="D46:F47" si="5">D47</f>
        <v>220000</v>
      </c>
      <c r="E46" s="27">
        <f t="shared" si="5"/>
        <v>220000</v>
      </c>
      <c r="F46" s="41">
        <f t="shared" si="5"/>
        <v>220000</v>
      </c>
    </row>
    <row r="47" spans="1:8" x14ac:dyDescent="0.2">
      <c r="A47" s="28" t="s">
        <v>23</v>
      </c>
      <c r="B47" s="42"/>
      <c r="C47" s="30" t="s">
        <v>24</v>
      </c>
      <c r="D47" s="31">
        <f t="shared" si="5"/>
        <v>220000</v>
      </c>
      <c r="E47" s="31">
        <f t="shared" si="5"/>
        <v>220000</v>
      </c>
      <c r="F47" s="31">
        <f t="shared" si="5"/>
        <v>220000</v>
      </c>
    </row>
    <row r="48" spans="1:8" ht="13.15" thickBot="1" x14ac:dyDescent="0.25">
      <c r="A48" s="44" t="s">
        <v>29</v>
      </c>
      <c r="B48" s="45">
        <v>11</v>
      </c>
      <c r="C48" s="46" t="s">
        <v>30</v>
      </c>
      <c r="D48" s="47">
        <v>220000</v>
      </c>
      <c r="E48" s="47">
        <v>220000</v>
      </c>
      <c r="F48" s="35">
        <v>220000</v>
      </c>
    </row>
    <row r="49" spans="1:6" ht="13.15" thickBot="1" x14ac:dyDescent="0.25">
      <c r="A49" s="24" t="s">
        <v>52</v>
      </c>
      <c r="B49" s="40"/>
      <c r="C49" s="26" t="s">
        <v>53</v>
      </c>
      <c r="D49" s="27">
        <f t="shared" ref="D49:F50" si="6">D50</f>
        <v>550000</v>
      </c>
      <c r="E49" s="27">
        <f t="shared" si="6"/>
        <v>0</v>
      </c>
      <c r="F49" s="41">
        <f t="shared" si="6"/>
        <v>0</v>
      </c>
    </row>
    <row r="50" spans="1:6" x14ac:dyDescent="0.2">
      <c r="A50" s="28" t="s">
        <v>23</v>
      </c>
      <c r="B50" s="42"/>
      <c r="C50" s="30" t="s">
        <v>24</v>
      </c>
      <c r="D50" s="31">
        <f t="shared" si="6"/>
        <v>550000</v>
      </c>
      <c r="E50" s="31">
        <f t="shared" si="6"/>
        <v>0</v>
      </c>
      <c r="F50" s="31">
        <f t="shared" si="6"/>
        <v>0</v>
      </c>
    </row>
    <row r="51" spans="1:6" ht="13.15" thickBot="1" x14ac:dyDescent="0.25">
      <c r="A51" s="44" t="s">
        <v>29</v>
      </c>
      <c r="B51" s="45">
        <v>11</v>
      </c>
      <c r="C51" s="46" t="s">
        <v>30</v>
      </c>
      <c r="D51" s="47">
        <v>550000</v>
      </c>
      <c r="E51" s="47">
        <v>0</v>
      </c>
      <c r="F51" s="35">
        <v>0</v>
      </c>
    </row>
    <row r="52" spans="1:6" ht="13.15" thickBot="1" x14ac:dyDescent="0.25">
      <c r="A52" s="24" t="s">
        <v>54</v>
      </c>
      <c r="B52" s="25"/>
      <c r="C52" s="26" t="s">
        <v>55</v>
      </c>
      <c r="D52" s="27">
        <f>D53+D56+D60+D62+D64+D67</f>
        <v>12827312</v>
      </c>
      <c r="E52" s="27">
        <f t="shared" ref="E52:F52" si="7">E53+E56+E60+E62+E64+E67</f>
        <v>36020130</v>
      </c>
      <c r="F52" s="27">
        <f t="shared" si="7"/>
        <v>106915378</v>
      </c>
    </row>
    <row r="53" spans="1:6" x14ac:dyDescent="0.2">
      <c r="A53" s="28" t="s">
        <v>15</v>
      </c>
      <c r="B53" s="29"/>
      <c r="C53" s="30" t="s">
        <v>16</v>
      </c>
      <c r="D53" s="31">
        <f>SUM(D54:D55)</f>
        <v>288312</v>
      </c>
      <c r="E53" s="31">
        <f>SUM(E54:E55)</f>
        <v>490130</v>
      </c>
      <c r="F53" s="31">
        <f>SUM(F54:F55)</f>
        <v>4692727</v>
      </c>
    </row>
    <row r="54" spans="1:6" x14ac:dyDescent="0.2">
      <c r="A54" s="32" t="s">
        <v>17</v>
      </c>
      <c r="B54" s="33">
        <v>11</v>
      </c>
      <c r="C54" s="34" t="s">
        <v>18</v>
      </c>
      <c r="D54" s="35">
        <v>246000</v>
      </c>
      <c r="E54" s="35">
        <v>418200</v>
      </c>
      <c r="F54" s="35">
        <v>4004033</v>
      </c>
    </row>
    <row r="55" spans="1:6" x14ac:dyDescent="0.2">
      <c r="A55" s="32" t="s">
        <v>21</v>
      </c>
      <c r="B55" s="33">
        <v>11</v>
      </c>
      <c r="C55" s="34" t="s">
        <v>22</v>
      </c>
      <c r="D55" s="35">
        <v>42312</v>
      </c>
      <c r="E55" s="35">
        <v>71930</v>
      </c>
      <c r="F55" s="35">
        <v>688694</v>
      </c>
    </row>
    <row r="56" spans="1:6" x14ac:dyDescent="0.2">
      <c r="A56" s="28" t="s">
        <v>23</v>
      </c>
      <c r="B56" s="42"/>
      <c r="C56" s="30" t="s">
        <v>24</v>
      </c>
      <c r="D56" s="31">
        <f>SUM(D57:D59)</f>
        <v>2414000</v>
      </c>
      <c r="E56" s="31">
        <f>SUM(E57:E59)</f>
        <v>3130000</v>
      </c>
      <c r="F56" s="31">
        <f>SUM(F57:F59)</f>
        <v>13255000</v>
      </c>
    </row>
    <row r="57" spans="1:6" x14ac:dyDescent="0.2">
      <c r="A57" s="32" t="s">
        <v>25</v>
      </c>
      <c r="B57" s="33">
        <v>11</v>
      </c>
      <c r="C57" s="34" t="s">
        <v>26</v>
      </c>
      <c r="D57" s="35">
        <v>154000</v>
      </c>
      <c r="E57" s="35">
        <v>0</v>
      </c>
      <c r="F57" s="35">
        <v>1065000</v>
      </c>
    </row>
    <row r="58" spans="1:6" x14ac:dyDescent="0.2">
      <c r="A58" s="44" t="s">
        <v>29</v>
      </c>
      <c r="B58" s="45">
        <v>11</v>
      </c>
      <c r="C58" s="46" t="s">
        <v>30</v>
      </c>
      <c r="D58" s="47">
        <v>2260000</v>
      </c>
      <c r="E58" s="47">
        <v>3130000</v>
      </c>
      <c r="F58" s="35">
        <v>11890000</v>
      </c>
    </row>
    <row r="59" spans="1:6" x14ac:dyDescent="0.2">
      <c r="A59" s="32" t="s">
        <v>32</v>
      </c>
      <c r="B59" s="33">
        <v>11</v>
      </c>
      <c r="C59" s="34" t="s">
        <v>33</v>
      </c>
      <c r="D59" s="35">
        <v>0</v>
      </c>
      <c r="E59" s="35">
        <v>0</v>
      </c>
      <c r="F59" s="35">
        <v>300000</v>
      </c>
    </row>
    <row r="60" spans="1:6" x14ac:dyDescent="0.2">
      <c r="A60" s="28" t="s">
        <v>100</v>
      </c>
      <c r="B60" s="42"/>
      <c r="C60" s="30" t="s">
        <v>101</v>
      </c>
      <c r="D60" s="31">
        <f>SUM(D61)</f>
        <v>0</v>
      </c>
      <c r="E60" s="31">
        <f>SUM(E61)</f>
        <v>0</v>
      </c>
      <c r="F60" s="31">
        <f>SUM(F61)</f>
        <v>86742651</v>
      </c>
    </row>
    <row r="61" spans="1:6" x14ac:dyDescent="0.2">
      <c r="A61" s="32">
        <v>363</v>
      </c>
      <c r="B61" s="33">
        <v>11</v>
      </c>
      <c r="C61" s="34" t="s">
        <v>102</v>
      </c>
      <c r="D61" s="35">
        <v>0</v>
      </c>
      <c r="E61" s="35">
        <v>0</v>
      </c>
      <c r="F61" s="35">
        <v>86742651</v>
      </c>
    </row>
    <row r="62" spans="1:6" hidden="1" x14ac:dyDescent="0.2">
      <c r="A62" s="36" t="s">
        <v>56</v>
      </c>
      <c r="B62" s="37"/>
      <c r="C62" s="38" t="s">
        <v>57</v>
      </c>
      <c r="D62" s="39">
        <f>D63</f>
        <v>0</v>
      </c>
      <c r="E62" s="39">
        <f>E63</f>
        <v>0</v>
      </c>
      <c r="F62" s="39">
        <f>F63</f>
        <v>0</v>
      </c>
    </row>
    <row r="63" spans="1:6" hidden="1" x14ac:dyDescent="0.2">
      <c r="A63" s="32" t="s">
        <v>58</v>
      </c>
      <c r="B63" s="33">
        <v>11</v>
      </c>
      <c r="C63" s="34" t="s">
        <v>59</v>
      </c>
      <c r="D63" s="35">
        <v>0</v>
      </c>
      <c r="E63" s="35">
        <v>0</v>
      </c>
      <c r="F63" s="35">
        <v>0</v>
      </c>
    </row>
    <row r="64" spans="1:6" x14ac:dyDescent="0.2">
      <c r="A64" s="36" t="s">
        <v>40</v>
      </c>
      <c r="B64" s="37"/>
      <c r="C64" s="38" t="s">
        <v>41</v>
      </c>
      <c r="D64" s="39">
        <f>SUM(D65:D66)</f>
        <v>3000000</v>
      </c>
      <c r="E64" s="39">
        <f>SUM(E65:E66)</f>
        <v>28000000</v>
      </c>
      <c r="F64" s="39">
        <f>SUM(F65:F66)</f>
        <v>2225000</v>
      </c>
    </row>
    <row r="65" spans="1:6" x14ac:dyDescent="0.2">
      <c r="A65" s="32" t="s">
        <v>42</v>
      </c>
      <c r="B65" s="33">
        <v>11</v>
      </c>
      <c r="C65" s="34" t="s">
        <v>43</v>
      </c>
      <c r="D65" s="35">
        <v>0</v>
      </c>
      <c r="E65" s="35">
        <v>28000000</v>
      </c>
      <c r="F65" s="35">
        <v>2225000</v>
      </c>
    </row>
    <row r="66" spans="1:6" x14ac:dyDescent="0.2">
      <c r="A66" s="32" t="s">
        <v>60</v>
      </c>
      <c r="B66" s="33">
        <v>11</v>
      </c>
      <c r="C66" s="34" t="s">
        <v>61</v>
      </c>
      <c r="D66" s="35">
        <v>3000000</v>
      </c>
      <c r="E66" s="35">
        <v>0</v>
      </c>
      <c r="F66" s="35">
        <v>0</v>
      </c>
    </row>
    <row r="67" spans="1:6" x14ac:dyDescent="0.2">
      <c r="A67" s="36">
        <v>45</v>
      </c>
      <c r="B67" s="37"/>
      <c r="C67" s="38" t="s">
        <v>62</v>
      </c>
      <c r="D67" s="39">
        <f>SUM(D68:D69)</f>
        <v>7125000</v>
      </c>
      <c r="E67" s="39">
        <f>SUM(E68:E69)</f>
        <v>4400000</v>
      </c>
      <c r="F67" s="39">
        <f>SUM(F68:F69)</f>
        <v>0</v>
      </c>
    </row>
    <row r="68" spans="1:6" x14ac:dyDescent="0.2">
      <c r="A68" s="32">
        <v>451</v>
      </c>
      <c r="B68" s="33">
        <v>11</v>
      </c>
      <c r="C68" s="34" t="s">
        <v>63</v>
      </c>
      <c r="D68" s="35">
        <v>7125000</v>
      </c>
      <c r="E68" s="35">
        <v>4000000</v>
      </c>
      <c r="F68" s="35">
        <v>0</v>
      </c>
    </row>
    <row r="69" spans="1:6" ht="13.15" thickBot="1" x14ac:dyDescent="0.25">
      <c r="A69" s="44">
        <v>452</v>
      </c>
      <c r="B69" s="45">
        <v>11</v>
      </c>
      <c r="C69" s="46" t="s">
        <v>64</v>
      </c>
      <c r="D69" s="47">
        <v>0</v>
      </c>
      <c r="E69" s="47">
        <v>400000</v>
      </c>
      <c r="F69" s="35">
        <v>0</v>
      </c>
    </row>
    <row r="70" spans="1:6" ht="13.15" thickBot="1" x14ac:dyDescent="0.25">
      <c r="A70" s="24" t="s">
        <v>65</v>
      </c>
      <c r="B70" s="40"/>
      <c r="C70" s="26" t="s">
        <v>66</v>
      </c>
      <c r="D70" s="27">
        <f>D71</f>
        <v>1081000</v>
      </c>
      <c r="E70" s="27">
        <f>E71</f>
        <v>905000</v>
      </c>
      <c r="F70" s="41">
        <f>F71</f>
        <v>975000</v>
      </c>
    </row>
    <row r="71" spans="1:6" x14ac:dyDescent="0.2">
      <c r="A71" s="28" t="s">
        <v>23</v>
      </c>
      <c r="B71" s="42"/>
      <c r="C71" s="30" t="s">
        <v>24</v>
      </c>
      <c r="D71" s="31">
        <f>SUM(D72:D73)</f>
        <v>1081000</v>
      </c>
      <c r="E71" s="31">
        <f>SUM(E72:E73)</f>
        <v>905000</v>
      </c>
      <c r="F71" s="31">
        <f>SUM(F72:F73)</f>
        <v>975000</v>
      </c>
    </row>
    <row r="72" spans="1:6" x14ac:dyDescent="0.2">
      <c r="A72" s="32" t="s">
        <v>27</v>
      </c>
      <c r="B72" s="33">
        <v>11</v>
      </c>
      <c r="C72" s="34" t="s">
        <v>28</v>
      </c>
      <c r="D72" s="35">
        <v>85000</v>
      </c>
      <c r="E72" s="35">
        <v>105000</v>
      </c>
      <c r="F72" s="35">
        <v>105000</v>
      </c>
    </row>
    <row r="73" spans="1:6" ht="13.15" thickBot="1" x14ac:dyDescent="0.25">
      <c r="A73" s="44" t="s">
        <v>29</v>
      </c>
      <c r="B73" s="45">
        <v>11</v>
      </c>
      <c r="C73" s="46" t="s">
        <v>30</v>
      </c>
      <c r="D73" s="47">
        <v>996000</v>
      </c>
      <c r="E73" s="47">
        <v>800000</v>
      </c>
      <c r="F73" s="35">
        <v>870000</v>
      </c>
    </row>
    <row r="74" spans="1:6" ht="22.85" thickBot="1" x14ac:dyDescent="0.25">
      <c r="A74" s="24" t="s">
        <v>67</v>
      </c>
      <c r="B74" s="40"/>
      <c r="C74" s="26" t="s">
        <v>68</v>
      </c>
      <c r="D74" s="27">
        <f t="shared" ref="D74:F75" si="8">D75</f>
        <v>1014050</v>
      </c>
      <c r="E74" s="27">
        <f t="shared" si="8"/>
        <v>899050</v>
      </c>
      <c r="F74" s="41">
        <f t="shared" si="8"/>
        <v>899050</v>
      </c>
    </row>
    <row r="75" spans="1:6" x14ac:dyDescent="0.2">
      <c r="A75" s="28" t="s">
        <v>23</v>
      </c>
      <c r="B75" s="42"/>
      <c r="C75" s="30" t="s">
        <v>24</v>
      </c>
      <c r="D75" s="31">
        <f t="shared" si="8"/>
        <v>1014050</v>
      </c>
      <c r="E75" s="31">
        <f t="shared" si="8"/>
        <v>899050</v>
      </c>
      <c r="F75" s="31">
        <f t="shared" si="8"/>
        <v>899050</v>
      </c>
    </row>
    <row r="76" spans="1:6" ht="13.15" thickBot="1" x14ac:dyDescent="0.25">
      <c r="A76" s="44" t="s">
        <v>29</v>
      </c>
      <c r="B76" s="45">
        <v>11</v>
      </c>
      <c r="C76" s="46" t="s">
        <v>30</v>
      </c>
      <c r="D76" s="47">
        <v>1014050</v>
      </c>
      <c r="E76" s="47">
        <v>899050</v>
      </c>
      <c r="F76" s="35">
        <v>899050</v>
      </c>
    </row>
    <row r="77" spans="1:6" ht="13.15" thickBot="1" x14ac:dyDescent="0.25">
      <c r="A77" s="24" t="s">
        <v>69</v>
      </c>
      <c r="B77" s="40"/>
      <c r="C77" s="26" t="s">
        <v>70</v>
      </c>
      <c r="D77" s="27">
        <f>D78+D80</f>
        <v>1194147</v>
      </c>
      <c r="E77" s="27">
        <f>E78+E80</f>
        <v>0</v>
      </c>
      <c r="F77" s="41">
        <f>F78+F80</f>
        <v>1194147</v>
      </c>
    </row>
    <row r="78" spans="1:6" x14ac:dyDescent="0.2">
      <c r="A78" s="28" t="s">
        <v>23</v>
      </c>
      <c r="B78" s="42"/>
      <c r="C78" s="30" t="s">
        <v>24</v>
      </c>
      <c r="D78" s="31">
        <f>D79</f>
        <v>688647</v>
      </c>
      <c r="E78" s="31">
        <f>E79</f>
        <v>0</v>
      </c>
      <c r="F78" s="31">
        <f>F79</f>
        <v>688647</v>
      </c>
    </row>
    <row r="79" spans="1:6" x14ac:dyDescent="0.2">
      <c r="A79" s="32" t="s">
        <v>29</v>
      </c>
      <c r="B79" s="33">
        <v>11</v>
      </c>
      <c r="C79" s="34" t="s">
        <v>30</v>
      </c>
      <c r="D79" s="35">
        <v>688647</v>
      </c>
      <c r="E79" s="35">
        <v>0</v>
      </c>
      <c r="F79" s="35">
        <v>688647</v>
      </c>
    </row>
    <row r="80" spans="1:6" ht="22.15" x14ac:dyDescent="0.2">
      <c r="A80" s="36" t="s">
        <v>71</v>
      </c>
      <c r="B80" s="37"/>
      <c r="C80" s="38" t="s">
        <v>38</v>
      </c>
      <c r="D80" s="39">
        <f>D81</f>
        <v>505500</v>
      </c>
      <c r="E80" s="39">
        <f>E81</f>
        <v>0</v>
      </c>
      <c r="F80" s="39">
        <f>F81</f>
        <v>505500</v>
      </c>
    </row>
    <row r="81" spans="1:6" ht="13.15" thickBot="1" x14ac:dyDescent="0.25">
      <c r="A81" s="44" t="s">
        <v>72</v>
      </c>
      <c r="B81" s="45">
        <v>11</v>
      </c>
      <c r="C81" s="46" t="s">
        <v>39</v>
      </c>
      <c r="D81" s="47">
        <v>505500</v>
      </c>
      <c r="E81" s="47">
        <v>0</v>
      </c>
      <c r="F81" s="35">
        <v>505500</v>
      </c>
    </row>
    <row r="82" spans="1:6" ht="13.15" thickBot="1" x14ac:dyDescent="0.25">
      <c r="A82" s="24" t="s">
        <v>103</v>
      </c>
      <c r="B82" s="40"/>
      <c r="C82" s="26" t="s">
        <v>104</v>
      </c>
      <c r="D82" s="27">
        <f t="shared" ref="D82:F83" si="9">D83</f>
        <v>1122004</v>
      </c>
      <c r="E82" s="27">
        <f t="shared" si="9"/>
        <v>1107189</v>
      </c>
      <c r="F82" s="41">
        <f t="shared" si="9"/>
        <v>1107189</v>
      </c>
    </row>
    <row r="83" spans="1:6" x14ac:dyDescent="0.2">
      <c r="A83" s="28" t="s">
        <v>23</v>
      </c>
      <c r="B83" s="42"/>
      <c r="C83" s="30" t="s">
        <v>24</v>
      </c>
      <c r="D83" s="31">
        <f t="shared" si="9"/>
        <v>1122004</v>
      </c>
      <c r="E83" s="31">
        <f t="shared" si="9"/>
        <v>1107189</v>
      </c>
      <c r="F83" s="31">
        <f t="shared" si="9"/>
        <v>1107189</v>
      </c>
    </row>
    <row r="84" spans="1:6" ht="13.15" thickBot="1" x14ac:dyDescent="0.25">
      <c r="A84" s="32" t="s">
        <v>29</v>
      </c>
      <c r="B84" s="33">
        <v>11</v>
      </c>
      <c r="C84" s="34" t="s">
        <v>30</v>
      </c>
      <c r="D84" s="35">
        <v>1122004</v>
      </c>
      <c r="E84" s="35">
        <v>1107189</v>
      </c>
      <c r="F84" s="35">
        <v>1107189</v>
      </c>
    </row>
    <row r="85" spans="1:6" ht="13.15" thickBot="1" x14ac:dyDescent="0.25">
      <c r="A85" s="24" t="s">
        <v>73</v>
      </c>
      <c r="B85" s="40"/>
      <c r="C85" s="26" t="s">
        <v>74</v>
      </c>
      <c r="D85" s="27">
        <f t="shared" ref="D85:F86" si="10">D86</f>
        <v>100000</v>
      </c>
      <c r="E85" s="27">
        <f t="shared" si="10"/>
        <v>100000</v>
      </c>
      <c r="F85" s="41">
        <f t="shared" si="10"/>
        <v>120000</v>
      </c>
    </row>
    <row r="86" spans="1:6" x14ac:dyDescent="0.2">
      <c r="A86" s="28" t="s">
        <v>23</v>
      </c>
      <c r="B86" s="42"/>
      <c r="C86" s="30" t="s">
        <v>24</v>
      </c>
      <c r="D86" s="31">
        <f t="shared" si="10"/>
        <v>100000</v>
      </c>
      <c r="E86" s="31">
        <f t="shared" si="10"/>
        <v>100000</v>
      </c>
      <c r="F86" s="31">
        <f t="shared" si="10"/>
        <v>120000</v>
      </c>
    </row>
    <row r="87" spans="1:6" ht="13.15" thickBot="1" x14ac:dyDescent="0.25">
      <c r="A87" s="44" t="s">
        <v>29</v>
      </c>
      <c r="B87" s="45">
        <v>11</v>
      </c>
      <c r="C87" s="46" t="s">
        <v>30</v>
      </c>
      <c r="D87" s="47">
        <v>100000</v>
      </c>
      <c r="E87" s="47">
        <v>100000</v>
      </c>
      <c r="F87" s="35">
        <v>120000</v>
      </c>
    </row>
    <row r="88" spans="1:6" ht="13.15" thickBot="1" x14ac:dyDescent="0.25">
      <c r="A88" s="24" t="s">
        <v>75</v>
      </c>
      <c r="B88" s="40"/>
      <c r="C88" s="26" t="s">
        <v>76</v>
      </c>
      <c r="D88" s="27">
        <f t="shared" ref="D88:F89" si="11">D89</f>
        <v>90000</v>
      </c>
      <c r="E88" s="27">
        <f t="shared" si="11"/>
        <v>80000</v>
      </c>
      <c r="F88" s="41">
        <f t="shared" si="11"/>
        <v>80000</v>
      </c>
    </row>
    <row r="89" spans="1:6" x14ac:dyDescent="0.2">
      <c r="A89" s="28" t="s">
        <v>23</v>
      </c>
      <c r="B89" s="42"/>
      <c r="C89" s="30" t="s">
        <v>24</v>
      </c>
      <c r="D89" s="31">
        <f t="shared" si="11"/>
        <v>90000</v>
      </c>
      <c r="E89" s="31">
        <f t="shared" si="11"/>
        <v>80000</v>
      </c>
      <c r="F89" s="31">
        <f t="shared" si="11"/>
        <v>80000</v>
      </c>
    </row>
    <row r="90" spans="1:6" ht="13.15" thickBot="1" x14ac:dyDescent="0.25">
      <c r="A90" s="44" t="s">
        <v>29</v>
      </c>
      <c r="B90" s="45">
        <v>11</v>
      </c>
      <c r="C90" s="46" t="s">
        <v>30</v>
      </c>
      <c r="D90" s="47">
        <v>90000</v>
      </c>
      <c r="E90" s="47">
        <v>80000</v>
      </c>
      <c r="F90" s="35">
        <v>80000</v>
      </c>
    </row>
    <row r="91" spans="1:6" ht="13.15" thickBot="1" x14ac:dyDescent="0.25">
      <c r="A91" s="24" t="s">
        <v>77</v>
      </c>
      <c r="B91" s="40"/>
      <c r="C91" s="26" t="s">
        <v>78</v>
      </c>
      <c r="D91" s="27">
        <f>D92+D96+D98+D101</f>
        <v>9140013</v>
      </c>
      <c r="E91" s="27">
        <f>E92+E96+E98+E101</f>
        <v>8661587</v>
      </c>
      <c r="F91" s="27">
        <f>F92+F96+F98+F101</f>
        <v>10402046</v>
      </c>
    </row>
    <row r="92" spans="1:6" x14ac:dyDescent="0.2">
      <c r="A92" s="28" t="s">
        <v>23</v>
      </c>
      <c r="B92" s="42"/>
      <c r="C92" s="30" t="s">
        <v>24</v>
      </c>
      <c r="D92" s="31">
        <f>SUM(D93:D95)</f>
        <v>6784461</v>
      </c>
      <c r="E92" s="31">
        <f>SUM(E93:E95)</f>
        <v>6960125</v>
      </c>
      <c r="F92" s="31">
        <f>SUM(F93:F95)</f>
        <v>7530625</v>
      </c>
    </row>
    <row r="93" spans="1:6" x14ac:dyDescent="0.2">
      <c r="A93" s="32" t="s">
        <v>27</v>
      </c>
      <c r="B93" s="33">
        <v>11</v>
      </c>
      <c r="C93" s="34" t="s">
        <v>79</v>
      </c>
      <c r="D93" s="35">
        <v>180000</v>
      </c>
      <c r="E93" s="35">
        <v>180000</v>
      </c>
      <c r="F93" s="35">
        <v>237500</v>
      </c>
    </row>
    <row r="94" spans="1:6" x14ac:dyDescent="0.2">
      <c r="A94" s="44" t="s">
        <v>29</v>
      </c>
      <c r="B94" s="45">
        <v>11</v>
      </c>
      <c r="C94" s="46" t="s">
        <v>30</v>
      </c>
      <c r="D94" s="47">
        <v>6562057</v>
      </c>
      <c r="E94" s="47">
        <v>6740125</v>
      </c>
      <c r="F94" s="35">
        <v>7243125</v>
      </c>
    </row>
    <row r="95" spans="1:6" x14ac:dyDescent="0.2">
      <c r="A95" s="44">
        <v>329</v>
      </c>
      <c r="B95" s="45">
        <v>11</v>
      </c>
      <c r="C95" s="46" t="s">
        <v>33</v>
      </c>
      <c r="D95" s="47">
        <v>42404</v>
      </c>
      <c r="E95" s="47">
        <v>40000</v>
      </c>
      <c r="F95" s="35">
        <v>50000</v>
      </c>
    </row>
    <row r="96" spans="1:6" x14ac:dyDescent="0.2">
      <c r="A96" s="36" t="s">
        <v>56</v>
      </c>
      <c r="B96" s="37"/>
      <c r="C96" s="38" t="s">
        <v>57</v>
      </c>
      <c r="D96" s="39">
        <f>D97</f>
        <v>95015</v>
      </c>
      <c r="E96" s="39">
        <f>E97</f>
        <v>67515</v>
      </c>
      <c r="F96" s="39">
        <f>F97</f>
        <v>87515</v>
      </c>
    </row>
    <row r="97" spans="1:6" x14ac:dyDescent="0.2">
      <c r="A97" s="32" t="s">
        <v>58</v>
      </c>
      <c r="B97" s="33">
        <v>11</v>
      </c>
      <c r="C97" s="34" t="s">
        <v>59</v>
      </c>
      <c r="D97" s="35">
        <v>95015</v>
      </c>
      <c r="E97" s="35">
        <v>67515</v>
      </c>
      <c r="F97" s="35">
        <v>87515</v>
      </c>
    </row>
    <row r="98" spans="1:6" x14ac:dyDescent="0.2">
      <c r="A98" s="36" t="s">
        <v>40</v>
      </c>
      <c r="B98" s="37"/>
      <c r="C98" s="38" t="s">
        <v>41</v>
      </c>
      <c r="D98" s="39">
        <f>SUM(D99:D100)</f>
        <v>1348037</v>
      </c>
      <c r="E98" s="39">
        <f>SUM(E99:E100)</f>
        <v>1052697</v>
      </c>
      <c r="F98" s="39">
        <f>SUM(F99:F100)</f>
        <v>2240156</v>
      </c>
    </row>
    <row r="99" spans="1:6" x14ac:dyDescent="0.2">
      <c r="A99" s="32" t="s">
        <v>42</v>
      </c>
      <c r="B99" s="33">
        <v>11</v>
      </c>
      <c r="C99" s="34" t="s">
        <v>43</v>
      </c>
      <c r="D99" s="35">
        <v>777000</v>
      </c>
      <c r="E99" s="35">
        <v>615197</v>
      </c>
      <c r="F99" s="35">
        <v>1533906</v>
      </c>
    </row>
    <row r="100" spans="1:6" x14ac:dyDescent="0.2">
      <c r="A100" s="32" t="s">
        <v>60</v>
      </c>
      <c r="B100" s="33">
        <v>11</v>
      </c>
      <c r="C100" s="34" t="s">
        <v>61</v>
      </c>
      <c r="D100" s="35">
        <v>571037</v>
      </c>
      <c r="E100" s="35">
        <v>437500</v>
      </c>
      <c r="F100" s="35">
        <v>706250</v>
      </c>
    </row>
    <row r="101" spans="1:6" x14ac:dyDescent="0.2">
      <c r="A101" s="36">
        <v>45</v>
      </c>
      <c r="B101" s="37"/>
      <c r="C101" s="38" t="s">
        <v>62</v>
      </c>
      <c r="D101" s="39">
        <f>SUM(D102:D103)</f>
        <v>912500</v>
      </c>
      <c r="E101" s="39">
        <f>SUM(E102:E103)</f>
        <v>581250</v>
      </c>
      <c r="F101" s="39">
        <f>SUM(F102:F103)</f>
        <v>543750</v>
      </c>
    </row>
    <row r="102" spans="1:6" x14ac:dyDescent="0.2">
      <c r="A102" s="32">
        <v>452</v>
      </c>
      <c r="B102" s="33">
        <v>11</v>
      </c>
      <c r="C102" s="34" t="s">
        <v>64</v>
      </c>
      <c r="D102" s="35">
        <v>87500</v>
      </c>
      <c r="E102" s="35">
        <v>100000</v>
      </c>
      <c r="F102" s="35">
        <v>200000</v>
      </c>
    </row>
    <row r="103" spans="1:6" ht="13.15" thickBot="1" x14ac:dyDescent="0.25">
      <c r="A103" s="32">
        <v>454</v>
      </c>
      <c r="B103" s="33">
        <v>11</v>
      </c>
      <c r="C103" s="34" t="s">
        <v>80</v>
      </c>
      <c r="D103" s="35">
        <v>825000</v>
      </c>
      <c r="E103" s="35">
        <v>481250</v>
      </c>
      <c r="F103" s="35">
        <v>343750</v>
      </c>
    </row>
    <row r="104" spans="1:6" ht="13.15" thickBot="1" x14ac:dyDescent="0.25">
      <c r="A104" s="24" t="s">
        <v>81</v>
      </c>
      <c r="B104" s="40"/>
      <c r="C104" s="26" t="s">
        <v>82</v>
      </c>
      <c r="D104" s="27">
        <f t="shared" ref="D104:F105" si="12">D105</f>
        <v>50000</v>
      </c>
      <c r="E104" s="27">
        <f t="shared" si="12"/>
        <v>50000</v>
      </c>
      <c r="F104" s="27">
        <f t="shared" si="12"/>
        <v>0</v>
      </c>
    </row>
    <row r="105" spans="1:6" x14ac:dyDescent="0.2">
      <c r="A105" s="28" t="s">
        <v>23</v>
      </c>
      <c r="B105" s="42"/>
      <c r="C105" s="30" t="s">
        <v>24</v>
      </c>
      <c r="D105" s="31">
        <f t="shared" si="12"/>
        <v>50000</v>
      </c>
      <c r="E105" s="31">
        <f t="shared" si="12"/>
        <v>50000</v>
      </c>
      <c r="F105" s="31">
        <f t="shared" si="12"/>
        <v>0</v>
      </c>
    </row>
    <row r="106" spans="1:6" ht="13.15" thickBot="1" x14ac:dyDescent="0.25">
      <c r="A106" s="44" t="s">
        <v>29</v>
      </c>
      <c r="B106" s="45">
        <v>11</v>
      </c>
      <c r="C106" s="46" t="s">
        <v>30</v>
      </c>
      <c r="D106" s="47">
        <v>50000</v>
      </c>
      <c r="E106" s="47">
        <v>50000</v>
      </c>
      <c r="F106" s="35">
        <v>0</v>
      </c>
    </row>
    <row r="107" spans="1:6" ht="22.85" thickBot="1" x14ac:dyDescent="0.25">
      <c r="A107" s="48" t="s">
        <v>83</v>
      </c>
      <c r="B107" s="40"/>
      <c r="C107" s="26" t="s">
        <v>84</v>
      </c>
      <c r="D107" s="27">
        <f>D108+D119+D137+D140+D144+D153</f>
        <v>16484646</v>
      </c>
      <c r="E107" s="27">
        <f>E108+E119+E137+E140+E144+E153</f>
        <v>21263944</v>
      </c>
      <c r="F107" s="27">
        <f>F108+F119+F137+F140+F144+F153</f>
        <v>13502041</v>
      </c>
    </row>
    <row r="108" spans="1:6" x14ac:dyDescent="0.2">
      <c r="A108" s="28" t="s">
        <v>15</v>
      </c>
      <c r="B108" s="42"/>
      <c r="C108" s="30" t="s">
        <v>16</v>
      </c>
      <c r="D108" s="31">
        <f>SUM(D109:D118)</f>
        <v>7305417</v>
      </c>
      <c r="E108" s="31">
        <f>SUM(E109:E118)</f>
        <v>8617410</v>
      </c>
      <c r="F108" s="31">
        <f>SUM(F109:F118)</f>
        <v>6697650</v>
      </c>
    </row>
    <row r="109" spans="1:6" x14ac:dyDescent="0.2">
      <c r="A109" s="32" t="s">
        <v>17</v>
      </c>
      <c r="B109" s="33">
        <v>11</v>
      </c>
      <c r="C109" s="34" t="s">
        <v>18</v>
      </c>
      <c r="D109" s="35">
        <v>503157</v>
      </c>
      <c r="E109" s="35">
        <v>809401</v>
      </c>
      <c r="F109" s="35">
        <v>666448</v>
      </c>
    </row>
    <row r="110" spans="1:6" x14ac:dyDescent="0.2">
      <c r="A110" s="32" t="s">
        <v>17</v>
      </c>
      <c r="B110" s="33">
        <v>12</v>
      </c>
      <c r="C110" s="34" t="s">
        <v>18</v>
      </c>
      <c r="D110" s="35">
        <v>1141897</v>
      </c>
      <c r="E110" s="35">
        <v>1674614</v>
      </c>
      <c r="F110" s="35">
        <v>1452593</v>
      </c>
    </row>
    <row r="111" spans="1:6" x14ac:dyDescent="0.2">
      <c r="A111" s="32">
        <v>311</v>
      </c>
      <c r="B111" s="33">
        <v>51</v>
      </c>
      <c r="C111" s="34" t="s">
        <v>18</v>
      </c>
      <c r="D111" s="35">
        <v>85438</v>
      </c>
      <c r="E111" s="35">
        <v>0</v>
      </c>
      <c r="F111" s="35">
        <v>0</v>
      </c>
    </row>
    <row r="112" spans="1:6" x14ac:dyDescent="0.2">
      <c r="A112" s="32">
        <v>311</v>
      </c>
      <c r="B112" s="33">
        <v>559</v>
      </c>
      <c r="C112" s="34" t="s">
        <v>18</v>
      </c>
      <c r="D112" s="35">
        <v>4485154</v>
      </c>
      <c r="E112" s="35">
        <v>4847358</v>
      </c>
      <c r="F112" s="35">
        <v>3571936</v>
      </c>
    </row>
    <row r="113" spans="1:6" x14ac:dyDescent="0.2">
      <c r="A113" s="32">
        <v>312</v>
      </c>
      <c r="B113" s="33">
        <v>12</v>
      </c>
      <c r="C113" s="34" t="s">
        <v>20</v>
      </c>
      <c r="D113" s="35">
        <v>5440</v>
      </c>
      <c r="E113" s="35">
        <v>7162</v>
      </c>
      <c r="F113" s="35">
        <v>8263</v>
      </c>
    </row>
    <row r="114" spans="1:6" x14ac:dyDescent="0.2">
      <c r="A114" s="32">
        <v>312</v>
      </c>
      <c r="B114" s="33" t="s">
        <v>85</v>
      </c>
      <c r="C114" s="34" t="s">
        <v>20</v>
      </c>
      <c r="D114" s="35">
        <v>15240</v>
      </c>
      <c r="E114" s="35">
        <v>17880</v>
      </c>
      <c r="F114" s="35">
        <v>19561</v>
      </c>
    </row>
    <row r="115" spans="1:6" x14ac:dyDescent="0.2">
      <c r="A115" s="32" t="s">
        <v>21</v>
      </c>
      <c r="B115" s="33">
        <v>11</v>
      </c>
      <c r="C115" s="34" t="s">
        <v>22</v>
      </c>
      <c r="D115" s="35">
        <v>86543</v>
      </c>
      <c r="E115" s="35">
        <v>139217</v>
      </c>
      <c r="F115" s="35">
        <v>114630</v>
      </c>
    </row>
    <row r="116" spans="1:6" x14ac:dyDescent="0.2">
      <c r="A116" s="32">
        <v>313</v>
      </c>
      <c r="B116" s="33">
        <v>12</v>
      </c>
      <c r="C116" s="34" t="s">
        <v>22</v>
      </c>
      <c r="D116" s="35">
        <v>196406</v>
      </c>
      <c r="E116" s="35">
        <v>288033</v>
      </c>
      <c r="F116" s="35">
        <v>249846</v>
      </c>
    </row>
    <row r="117" spans="1:6" x14ac:dyDescent="0.2">
      <c r="A117" s="32">
        <v>313</v>
      </c>
      <c r="B117" s="33">
        <v>51</v>
      </c>
      <c r="C117" s="34" t="s">
        <v>22</v>
      </c>
      <c r="D117" s="35">
        <v>14695</v>
      </c>
      <c r="E117" s="35">
        <v>0</v>
      </c>
      <c r="F117" s="35">
        <v>0</v>
      </c>
    </row>
    <row r="118" spans="1:6" x14ac:dyDescent="0.2">
      <c r="A118" s="32">
        <v>313</v>
      </c>
      <c r="B118" s="33">
        <v>559</v>
      </c>
      <c r="C118" s="34" t="s">
        <v>22</v>
      </c>
      <c r="D118" s="35">
        <v>771447</v>
      </c>
      <c r="E118" s="35">
        <v>833745</v>
      </c>
      <c r="F118" s="35">
        <v>614373</v>
      </c>
    </row>
    <row r="119" spans="1:6" x14ac:dyDescent="0.2">
      <c r="A119" s="36" t="s">
        <v>23</v>
      </c>
      <c r="B119" s="37"/>
      <c r="C119" s="38" t="s">
        <v>24</v>
      </c>
      <c r="D119" s="39">
        <f>SUM(D120:D136)</f>
        <v>5722930</v>
      </c>
      <c r="E119" s="39">
        <f>SUM(E120:E136)</f>
        <v>10301887</v>
      </c>
      <c r="F119" s="39">
        <f>SUM(F120:F136)</f>
        <v>4294922</v>
      </c>
    </row>
    <row r="120" spans="1:6" x14ac:dyDescent="0.2">
      <c r="A120" s="32" t="s">
        <v>25</v>
      </c>
      <c r="B120" s="33">
        <v>11</v>
      </c>
      <c r="C120" s="34" t="s">
        <v>26</v>
      </c>
      <c r="D120" s="35">
        <v>13446</v>
      </c>
      <c r="E120" s="35">
        <v>0</v>
      </c>
      <c r="F120" s="35">
        <v>0</v>
      </c>
    </row>
    <row r="121" spans="1:6" x14ac:dyDescent="0.2">
      <c r="A121" s="32" t="s">
        <v>25</v>
      </c>
      <c r="B121" s="33">
        <v>12</v>
      </c>
      <c r="C121" s="34" t="s">
        <v>26</v>
      </c>
      <c r="D121" s="35">
        <v>166344</v>
      </c>
      <c r="E121" s="35">
        <v>139083</v>
      </c>
      <c r="F121" s="35">
        <v>159700</v>
      </c>
    </row>
    <row r="122" spans="1:6" x14ac:dyDescent="0.2">
      <c r="A122" s="32" t="s">
        <v>25</v>
      </c>
      <c r="B122" s="33">
        <v>51</v>
      </c>
      <c r="C122" s="34" t="s">
        <v>26</v>
      </c>
      <c r="D122" s="35">
        <v>13820</v>
      </c>
      <c r="E122" s="35">
        <v>0</v>
      </c>
      <c r="F122" s="35">
        <v>0</v>
      </c>
    </row>
    <row r="123" spans="1:6" x14ac:dyDescent="0.2">
      <c r="A123" s="32" t="s">
        <v>25</v>
      </c>
      <c r="B123" s="33" t="s">
        <v>85</v>
      </c>
      <c r="C123" s="34" t="s">
        <v>26</v>
      </c>
      <c r="D123" s="35">
        <v>525562</v>
      </c>
      <c r="E123" s="35">
        <v>368751</v>
      </c>
      <c r="F123" s="35">
        <v>374863</v>
      </c>
    </row>
    <row r="124" spans="1:6" x14ac:dyDescent="0.2">
      <c r="A124" s="32">
        <v>322</v>
      </c>
      <c r="B124" s="33">
        <v>11</v>
      </c>
      <c r="C124" s="34" t="s">
        <v>28</v>
      </c>
      <c r="D124" s="35">
        <v>173</v>
      </c>
      <c r="E124" s="35">
        <v>83</v>
      </c>
      <c r="F124" s="35">
        <v>0</v>
      </c>
    </row>
    <row r="125" spans="1:6" x14ac:dyDescent="0.2">
      <c r="A125" s="32">
        <v>322</v>
      </c>
      <c r="B125" s="33">
        <v>12</v>
      </c>
      <c r="C125" s="34" t="s">
        <v>28</v>
      </c>
      <c r="D125" s="35">
        <v>104357</v>
      </c>
      <c r="E125" s="35">
        <v>126050</v>
      </c>
      <c r="F125" s="35">
        <v>90903</v>
      </c>
    </row>
    <row r="126" spans="1:6" x14ac:dyDescent="0.2">
      <c r="A126" s="32">
        <v>322</v>
      </c>
      <c r="B126" s="33">
        <v>559</v>
      </c>
      <c r="C126" s="34" t="s">
        <v>28</v>
      </c>
      <c r="D126" s="35">
        <v>418162</v>
      </c>
      <c r="E126" s="35">
        <v>370438</v>
      </c>
      <c r="F126" s="35">
        <v>223693</v>
      </c>
    </row>
    <row r="127" spans="1:6" x14ac:dyDescent="0.2">
      <c r="A127" s="32" t="s">
        <v>29</v>
      </c>
      <c r="B127" s="33">
        <v>11</v>
      </c>
      <c r="C127" s="34" t="s">
        <v>30</v>
      </c>
      <c r="D127" s="35">
        <v>135067</v>
      </c>
      <c r="E127" s="35">
        <v>188</v>
      </c>
      <c r="F127" s="35">
        <v>0</v>
      </c>
    </row>
    <row r="128" spans="1:6" x14ac:dyDescent="0.2">
      <c r="A128" s="32" t="s">
        <v>29</v>
      </c>
      <c r="B128" s="33">
        <v>12</v>
      </c>
      <c r="C128" s="34" t="s">
        <v>30</v>
      </c>
      <c r="D128" s="35">
        <v>818053</v>
      </c>
      <c r="E128" s="35">
        <v>1047149</v>
      </c>
      <c r="F128" s="35">
        <v>937028</v>
      </c>
    </row>
    <row r="129" spans="1:6" x14ac:dyDescent="0.2">
      <c r="A129" s="32" t="s">
        <v>29</v>
      </c>
      <c r="B129" s="33">
        <v>51</v>
      </c>
      <c r="C129" s="34" t="s">
        <v>30</v>
      </c>
      <c r="D129" s="35">
        <v>368924</v>
      </c>
      <c r="E129" s="35">
        <v>252480</v>
      </c>
      <c r="F129" s="35">
        <v>19865</v>
      </c>
    </row>
    <row r="130" spans="1:6" x14ac:dyDescent="0.2">
      <c r="A130" s="32" t="s">
        <v>29</v>
      </c>
      <c r="B130" s="33" t="s">
        <v>85</v>
      </c>
      <c r="C130" s="34" t="s">
        <v>30</v>
      </c>
      <c r="D130" s="35">
        <v>3104319</v>
      </c>
      <c r="E130" s="35">
        <v>7959441</v>
      </c>
      <c r="F130" s="35">
        <v>2439544</v>
      </c>
    </row>
    <row r="131" spans="1:6" hidden="1" x14ac:dyDescent="0.2">
      <c r="A131" s="32" t="s">
        <v>86</v>
      </c>
      <c r="B131" s="33">
        <v>11</v>
      </c>
      <c r="C131" s="34" t="s">
        <v>31</v>
      </c>
      <c r="D131" s="35">
        <v>0</v>
      </c>
      <c r="E131" s="35">
        <v>0</v>
      </c>
      <c r="F131" s="35">
        <v>0</v>
      </c>
    </row>
    <row r="132" spans="1:6" x14ac:dyDescent="0.2">
      <c r="A132" s="32">
        <v>324</v>
      </c>
      <c r="B132" s="33">
        <v>12</v>
      </c>
      <c r="C132" s="34" t="s">
        <v>31</v>
      </c>
      <c r="D132" s="35">
        <v>11280</v>
      </c>
      <c r="E132" s="35">
        <v>6497</v>
      </c>
      <c r="F132" s="35">
        <v>8122</v>
      </c>
    </row>
    <row r="133" spans="1:6" x14ac:dyDescent="0.2">
      <c r="A133" s="32">
        <v>324</v>
      </c>
      <c r="B133" s="33">
        <v>559</v>
      </c>
      <c r="C133" s="34" t="s">
        <v>31</v>
      </c>
      <c r="D133" s="35">
        <v>26320</v>
      </c>
      <c r="E133" s="35">
        <v>15160</v>
      </c>
      <c r="F133" s="35">
        <v>18950</v>
      </c>
    </row>
    <row r="134" spans="1:6" hidden="1" x14ac:dyDescent="0.2">
      <c r="A134" s="32" t="s">
        <v>32</v>
      </c>
      <c r="B134" s="33">
        <v>11</v>
      </c>
      <c r="C134" s="34" t="s">
        <v>33</v>
      </c>
      <c r="D134" s="35">
        <v>0</v>
      </c>
      <c r="E134" s="35">
        <v>0</v>
      </c>
      <c r="F134" s="35">
        <v>0</v>
      </c>
    </row>
    <row r="135" spans="1:6" x14ac:dyDescent="0.2">
      <c r="A135" s="32">
        <v>329</v>
      </c>
      <c r="B135" s="33">
        <v>12</v>
      </c>
      <c r="C135" s="34" t="s">
        <v>33</v>
      </c>
      <c r="D135" s="35">
        <v>2123</v>
      </c>
      <c r="E135" s="35">
        <v>4970</v>
      </c>
      <c r="F135" s="35">
        <v>6676</v>
      </c>
    </row>
    <row r="136" spans="1:6" x14ac:dyDescent="0.2">
      <c r="A136" s="32">
        <v>329</v>
      </c>
      <c r="B136" s="33">
        <v>559</v>
      </c>
      <c r="C136" s="34" t="s">
        <v>33</v>
      </c>
      <c r="D136" s="35">
        <v>14980</v>
      </c>
      <c r="E136" s="35">
        <v>11597</v>
      </c>
      <c r="F136" s="35">
        <v>15578</v>
      </c>
    </row>
    <row r="137" spans="1:6" x14ac:dyDescent="0.2">
      <c r="A137" s="36" t="s">
        <v>34</v>
      </c>
      <c r="B137" s="37"/>
      <c r="C137" s="38" t="s">
        <v>35</v>
      </c>
      <c r="D137" s="39">
        <f>SUM(D138:D139)</f>
        <v>12144</v>
      </c>
      <c r="E137" s="39">
        <f>SUM(E138:E139)</f>
        <v>12144</v>
      </c>
      <c r="F137" s="39">
        <f>SUM(F138:F139)</f>
        <v>12144</v>
      </c>
    </row>
    <row r="138" spans="1:6" x14ac:dyDescent="0.2">
      <c r="A138" s="32" t="s">
        <v>36</v>
      </c>
      <c r="B138" s="33">
        <v>11</v>
      </c>
      <c r="C138" s="34" t="s">
        <v>37</v>
      </c>
      <c r="D138" s="35">
        <v>7144</v>
      </c>
      <c r="E138" s="35">
        <v>7144</v>
      </c>
      <c r="F138" s="35">
        <v>7144</v>
      </c>
    </row>
    <row r="139" spans="1:6" x14ac:dyDescent="0.2">
      <c r="A139" s="32" t="s">
        <v>36</v>
      </c>
      <c r="B139" s="33">
        <v>51</v>
      </c>
      <c r="C139" s="34" t="s">
        <v>37</v>
      </c>
      <c r="D139" s="35">
        <v>5000</v>
      </c>
      <c r="E139" s="35">
        <v>5000</v>
      </c>
      <c r="F139" s="35">
        <v>5000</v>
      </c>
    </row>
    <row r="140" spans="1:6" x14ac:dyDescent="0.2">
      <c r="A140" s="49" t="s">
        <v>56</v>
      </c>
      <c r="B140" s="37"/>
      <c r="C140" s="38" t="s">
        <v>57</v>
      </c>
      <c r="D140" s="39">
        <f>SUM(D141:D143)</f>
        <v>1416271</v>
      </c>
      <c r="E140" s="39">
        <f>SUM(E141:E143)</f>
        <v>741890</v>
      </c>
      <c r="F140" s="39">
        <f>SUM(F141:F143)</f>
        <v>985963</v>
      </c>
    </row>
    <row r="141" spans="1:6" hidden="1" x14ac:dyDescent="0.2">
      <c r="A141" s="32" t="s">
        <v>58</v>
      </c>
      <c r="B141" s="33">
        <v>11</v>
      </c>
      <c r="C141" s="34" t="s">
        <v>59</v>
      </c>
      <c r="D141" s="35">
        <v>0</v>
      </c>
      <c r="E141" s="35">
        <v>0</v>
      </c>
      <c r="F141" s="35">
        <v>0</v>
      </c>
    </row>
    <row r="142" spans="1:6" x14ac:dyDescent="0.2">
      <c r="A142" s="32">
        <v>412</v>
      </c>
      <c r="B142" s="33">
        <v>12</v>
      </c>
      <c r="C142" s="34" t="s">
        <v>59</v>
      </c>
      <c r="D142" s="35">
        <v>84902</v>
      </c>
      <c r="E142" s="35">
        <v>220988</v>
      </c>
      <c r="F142" s="35">
        <v>295789</v>
      </c>
    </row>
    <row r="143" spans="1:6" x14ac:dyDescent="0.2">
      <c r="A143" s="32" t="s">
        <v>58</v>
      </c>
      <c r="B143" s="33">
        <v>559</v>
      </c>
      <c r="C143" s="34" t="s">
        <v>59</v>
      </c>
      <c r="D143" s="35">
        <v>1331369</v>
      </c>
      <c r="E143" s="35">
        <v>520902</v>
      </c>
      <c r="F143" s="35">
        <v>690174</v>
      </c>
    </row>
    <row r="144" spans="1:6" x14ac:dyDescent="0.2">
      <c r="A144" s="36" t="s">
        <v>40</v>
      </c>
      <c r="B144" s="37"/>
      <c r="C144" s="38" t="s">
        <v>41</v>
      </c>
      <c r="D144" s="39">
        <f>SUM(D145:D152)</f>
        <v>1184009</v>
      </c>
      <c r="E144" s="39">
        <f>SUM(E145:E152)</f>
        <v>468294</v>
      </c>
      <c r="F144" s="39">
        <f>SUM(F145:F152)</f>
        <v>623890</v>
      </c>
    </row>
    <row r="145" spans="1:6" hidden="1" x14ac:dyDescent="0.2">
      <c r="A145" s="32" t="s">
        <v>42</v>
      </c>
      <c r="B145" s="33">
        <v>11</v>
      </c>
      <c r="C145" s="34" t="s">
        <v>43</v>
      </c>
      <c r="D145" s="35">
        <v>0</v>
      </c>
      <c r="E145" s="35">
        <v>0</v>
      </c>
      <c r="F145" s="35">
        <v>0</v>
      </c>
    </row>
    <row r="146" spans="1:6" x14ac:dyDescent="0.2">
      <c r="A146" s="32" t="s">
        <v>42</v>
      </c>
      <c r="B146" s="33">
        <v>12</v>
      </c>
      <c r="C146" s="34" t="s">
        <v>43</v>
      </c>
      <c r="D146" s="35">
        <v>33851</v>
      </c>
      <c r="E146" s="35">
        <v>72977</v>
      </c>
      <c r="F146" s="35">
        <v>97254</v>
      </c>
    </row>
    <row r="147" spans="1:6" hidden="1" x14ac:dyDescent="0.2">
      <c r="A147" s="32" t="s">
        <v>42</v>
      </c>
      <c r="B147" s="33">
        <v>51</v>
      </c>
      <c r="C147" s="34" t="s">
        <v>43</v>
      </c>
      <c r="D147" s="35">
        <v>0</v>
      </c>
      <c r="E147" s="35">
        <v>0</v>
      </c>
      <c r="F147" s="35">
        <v>0</v>
      </c>
    </row>
    <row r="148" spans="1:6" x14ac:dyDescent="0.2">
      <c r="A148" s="32" t="s">
        <v>42</v>
      </c>
      <c r="B148" s="33">
        <v>559</v>
      </c>
      <c r="C148" s="34" t="s">
        <v>43</v>
      </c>
      <c r="D148" s="35">
        <v>436059</v>
      </c>
      <c r="E148" s="35">
        <v>172620</v>
      </c>
      <c r="F148" s="35">
        <v>227490</v>
      </c>
    </row>
    <row r="149" spans="1:6" x14ac:dyDescent="0.2">
      <c r="A149" s="32" t="s">
        <v>60</v>
      </c>
      <c r="B149" s="33">
        <v>11</v>
      </c>
      <c r="C149" s="34" t="s">
        <v>61</v>
      </c>
      <c r="D149" s="35">
        <v>56400</v>
      </c>
      <c r="E149" s="35">
        <v>0</v>
      </c>
      <c r="F149" s="35">
        <v>0</v>
      </c>
    </row>
    <row r="150" spans="1:6" x14ac:dyDescent="0.2">
      <c r="A150" s="44">
        <v>426</v>
      </c>
      <c r="B150" s="45">
        <v>12</v>
      </c>
      <c r="C150" s="46" t="s">
        <v>61</v>
      </c>
      <c r="D150" s="47">
        <v>58848</v>
      </c>
      <c r="E150" s="47">
        <v>66809</v>
      </c>
      <c r="F150" s="35">
        <v>89744</v>
      </c>
    </row>
    <row r="151" spans="1:6" hidden="1" x14ac:dyDescent="0.2">
      <c r="A151" s="44">
        <v>426</v>
      </c>
      <c r="B151" s="45">
        <v>51</v>
      </c>
      <c r="C151" s="46" t="s">
        <v>61</v>
      </c>
      <c r="D151" s="47">
        <v>0</v>
      </c>
      <c r="E151" s="47">
        <v>0</v>
      </c>
      <c r="F151" s="35">
        <v>0</v>
      </c>
    </row>
    <row r="152" spans="1:6" x14ac:dyDescent="0.2">
      <c r="A152" s="44">
        <v>426</v>
      </c>
      <c r="B152" s="45">
        <v>559</v>
      </c>
      <c r="C152" s="46" t="s">
        <v>61</v>
      </c>
      <c r="D152" s="47">
        <v>598851</v>
      </c>
      <c r="E152" s="47">
        <v>155888</v>
      </c>
      <c r="F152" s="35">
        <v>209402</v>
      </c>
    </row>
    <row r="153" spans="1:6" x14ac:dyDescent="0.2">
      <c r="A153" s="36">
        <v>45</v>
      </c>
      <c r="B153" s="37"/>
      <c r="C153" s="38" t="s">
        <v>62</v>
      </c>
      <c r="D153" s="39">
        <f>SUM(D154:D156)</f>
        <v>843875</v>
      </c>
      <c r="E153" s="39">
        <f>SUM(E154:E156)</f>
        <v>1122319</v>
      </c>
      <c r="F153" s="39">
        <f>SUM(F154:F156)</f>
        <v>887472</v>
      </c>
    </row>
    <row r="154" spans="1:6" x14ac:dyDescent="0.2">
      <c r="A154" s="32">
        <v>454</v>
      </c>
      <c r="B154" s="33">
        <v>11</v>
      </c>
      <c r="C154" s="34" t="s">
        <v>80</v>
      </c>
      <c r="D154" s="35">
        <v>41360</v>
      </c>
      <c r="E154" s="35">
        <v>0</v>
      </c>
      <c r="F154" s="35">
        <v>0</v>
      </c>
    </row>
    <row r="155" spans="1:6" x14ac:dyDescent="0.2">
      <c r="A155" s="32">
        <v>454</v>
      </c>
      <c r="B155" s="33">
        <v>12</v>
      </c>
      <c r="C155" s="34" t="s">
        <v>80</v>
      </c>
      <c r="D155" s="35">
        <v>145326</v>
      </c>
      <c r="E155" s="35">
        <v>273026</v>
      </c>
      <c r="F155" s="35">
        <v>242836</v>
      </c>
    </row>
    <row r="156" spans="1:6" ht="13.15" thickBot="1" x14ac:dyDescent="0.25">
      <c r="A156" s="32">
        <v>454</v>
      </c>
      <c r="B156" s="33">
        <v>559</v>
      </c>
      <c r="C156" s="34" t="s">
        <v>80</v>
      </c>
      <c r="D156" s="35">
        <v>657189</v>
      </c>
      <c r="E156" s="35">
        <v>849293</v>
      </c>
      <c r="F156" s="35">
        <v>644636</v>
      </c>
    </row>
    <row r="157" spans="1:6" ht="67.150000000000006" hidden="1" thickBot="1" x14ac:dyDescent="0.25">
      <c r="A157" s="24" t="s">
        <v>87</v>
      </c>
      <c r="B157" s="40"/>
      <c r="C157" s="26" t="s">
        <v>88</v>
      </c>
      <c r="D157" s="27">
        <f>D158</f>
        <v>0</v>
      </c>
      <c r="E157" s="27">
        <f>E158</f>
        <v>0</v>
      </c>
      <c r="F157" s="41">
        <f>F158</f>
        <v>0</v>
      </c>
    </row>
    <row r="158" spans="1:6" hidden="1" x14ac:dyDescent="0.2">
      <c r="A158" s="28" t="s">
        <v>23</v>
      </c>
      <c r="B158" s="42"/>
      <c r="C158" s="30" t="s">
        <v>24</v>
      </c>
      <c r="D158" s="31">
        <f>SUM(D159:D160)</f>
        <v>0</v>
      </c>
      <c r="E158" s="31">
        <f>SUM(E159:E160)</f>
        <v>0</v>
      </c>
      <c r="F158" s="31">
        <f>SUM(F159:F160)</f>
        <v>0</v>
      </c>
    </row>
    <row r="159" spans="1:6" hidden="1" x14ac:dyDescent="0.2">
      <c r="A159" s="32" t="s">
        <v>29</v>
      </c>
      <c r="B159" s="33">
        <v>12</v>
      </c>
      <c r="C159" s="34" t="s">
        <v>30</v>
      </c>
      <c r="D159" s="35"/>
      <c r="E159" s="35"/>
      <c r="F159" s="35"/>
    </row>
    <row r="160" spans="1:6" ht="13.15" hidden="1" thickBot="1" x14ac:dyDescent="0.25">
      <c r="A160" s="44" t="s">
        <v>29</v>
      </c>
      <c r="B160" s="45">
        <v>51</v>
      </c>
      <c r="C160" s="46" t="s">
        <v>30</v>
      </c>
      <c r="D160" s="47"/>
      <c r="E160" s="47"/>
      <c r="F160" s="35"/>
    </row>
    <row r="161" spans="1:6" ht="22.85" thickBot="1" x14ac:dyDescent="0.25">
      <c r="A161" s="53" t="s">
        <v>89</v>
      </c>
      <c r="B161" s="40"/>
      <c r="C161" s="50" t="s">
        <v>90</v>
      </c>
      <c r="D161" s="51">
        <f>D162+D171+D178+D181+D186</f>
        <v>3295597</v>
      </c>
      <c r="E161" s="51">
        <f>E162+E171+E178+E181+E186</f>
        <v>12343783</v>
      </c>
      <c r="F161" s="51">
        <f>F162+F171+F178+F181+F186</f>
        <v>1214037</v>
      </c>
    </row>
    <row r="162" spans="1:6" x14ac:dyDescent="0.2">
      <c r="A162" s="52">
        <v>31</v>
      </c>
      <c r="B162" s="42"/>
      <c r="C162" s="30" t="s">
        <v>16</v>
      </c>
      <c r="D162" s="31">
        <f>SUM(D163:D170)</f>
        <v>1177514</v>
      </c>
      <c r="E162" s="31">
        <f>SUM(E163:E170)</f>
        <v>1944228</v>
      </c>
      <c r="F162" s="31">
        <f>SUM(F163:F170)</f>
        <v>1208613</v>
      </c>
    </row>
    <row r="163" spans="1:6" x14ac:dyDescent="0.2">
      <c r="A163" s="32">
        <v>311</v>
      </c>
      <c r="B163" s="33">
        <v>11</v>
      </c>
      <c r="C163" s="34" t="s">
        <v>91</v>
      </c>
      <c r="D163" s="35">
        <v>52603</v>
      </c>
      <c r="E163" s="35">
        <v>111631</v>
      </c>
      <c r="F163" s="35">
        <v>52934</v>
      </c>
    </row>
    <row r="164" spans="1:6" x14ac:dyDescent="0.2">
      <c r="A164" s="32">
        <v>311</v>
      </c>
      <c r="B164" s="33">
        <v>12</v>
      </c>
      <c r="C164" s="34" t="s">
        <v>91</v>
      </c>
      <c r="D164" s="35">
        <v>140512</v>
      </c>
      <c r="E164" s="35">
        <v>229786</v>
      </c>
      <c r="F164" s="35">
        <v>129380</v>
      </c>
    </row>
    <row r="165" spans="1:6" x14ac:dyDescent="0.2">
      <c r="A165" s="32">
        <v>311</v>
      </c>
      <c r="B165" s="33" t="s">
        <v>92</v>
      </c>
      <c r="C165" s="34" t="s">
        <v>91</v>
      </c>
      <c r="D165" s="35">
        <v>796232</v>
      </c>
      <c r="E165" s="35">
        <v>1302122</v>
      </c>
      <c r="F165" s="35">
        <v>849190</v>
      </c>
    </row>
    <row r="166" spans="1:6" x14ac:dyDescent="0.2">
      <c r="A166" s="32">
        <v>312</v>
      </c>
      <c r="B166" s="33">
        <v>12</v>
      </c>
      <c r="C166" s="34" t="s">
        <v>20</v>
      </c>
      <c r="D166" s="35">
        <v>2700</v>
      </c>
      <c r="E166" s="35">
        <v>2700</v>
      </c>
      <c r="F166" s="35">
        <v>4</v>
      </c>
    </row>
    <row r="167" spans="1:6" x14ac:dyDescent="0.2">
      <c r="A167" s="32">
        <v>312</v>
      </c>
      <c r="B167" s="33">
        <v>561</v>
      </c>
      <c r="C167" s="34" t="s">
        <v>20</v>
      </c>
      <c r="D167" s="35">
        <v>15300</v>
      </c>
      <c r="E167" s="35">
        <v>15300</v>
      </c>
      <c r="F167" s="35">
        <v>31</v>
      </c>
    </row>
    <row r="168" spans="1:6" x14ac:dyDescent="0.2">
      <c r="A168" s="32">
        <v>313</v>
      </c>
      <c r="B168" s="33">
        <v>11</v>
      </c>
      <c r="C168" s="34" t="s">
        <v>22</v>
      </c>
      <c r="D168" s="35">
        <v>9047</v>
      </c>
      <c r="E168" s="35">
        <v>19201</v>
      </c>
      <c r="F168" s="35">
        <v>9105</v>
      </c>
    </row>
    <row r="169" spans="1:6" x14ac:dyDescent="0.2">
      <c r="A169" s="32">
        <v>313</v>
      </c>
      <c r="B169" s="33">
        <v>12</v>
      </c>
      <c r="C169" s="34" t="s">
        <v>22</v>
      </c>
      <c r="D169" s="35">
        <v>24168</v>
      </c>
      <c r="E169" s="35">
        <v>39523</v>
      </c>
      <c r="F169" s="35">
        <v>21908</v>
      </c>
    </row>
    <row r="170" spans="1:6" x14ac:dyDescent="0.2">
      <c r="A170" s="32">
        <v>313</v>
      </c>
      <c r="B170" s="33" t="s">
        <v>92</v>
      </c>
      <c r="C170" s="34" t="s">
        <v>22</v>
      </c>
      <c r="D170" s="35">
        <v>136952</v>
      </c>
      <c r="E170" s="35">
        <v>223965</v>
      </c>
      <c r="F170" s="35">
        <v>146061</v>
      </c>
    </row>
    <row r="171" spans="1:6" x14ac:dyDescent="0.2">
      <c r="A171" s="49">
        <v>32</v>
      </c>
      <c r="B171" s="37"/>
      <c r="C171" s="38" t="s">
        <v>24</v>
      </c>
      <c r="D171" s="39">
        <f>SUM(D172:D177)</f>
        <v>379376</v>
      </c>
      <c r="E171" s="39">
        <f>SUM(E172:E177)</f>
        <v>1977442</v>
      </c>
      <c r="F171" s="39">
        <f>SUM(F172:F177)</f>
        <v>2042</v>
      </c>
    </row>
    <row r="172" spans="1:6" x14ac:dyDescent="0.2">
      <c r="A172" s="32">
        <v>321</v>
      </c>
      <c r="B172" s="33">
        <v>12</v>
      </c>
      <c r="C172" s="34" t="s">
        <v>26</v>
      </c>
      <c r="D172" s="35">
        <v>27269</v>
      </c>
      <c r="E172" s="35">
        <v>18173</v>
      </c>
      <c r="F172" s="35">
        <v>14</v>
      </c>
    </row>
    <row r="173" spans="1:6" x14ac:dyDescent="0.2">
      <c r="A173" s="32">
        <v>321</v>
      </c>
      <c r="B173" s="33" t="s">
        <v>92</v>
      </c>
      <c r="C173" s="34" t="s">
        <v>26</v>
      </c>
      <c r="D173" s="35">
        <v>154527</v>
      </c>
      <c r="E173" s="35">
        <v>102978</v>
      </c>
      <c r="F173" s="35">
        <v>98</v>
      </c>
    </row>
    <row r="174" spans="1:6" x14ac:dyDescent="0.2">
      <c r="A174" s="32">
        <v>323</v>
      </c>
      <c r="B174" s="33">
        <v>12</v>
      </c>
      <c r="C174" s="34" t="s">
        <v>30</v>
      </c>
      <c r="D174" s="35">
        <v>29637</v>
      </c>
      <c r="E174" s="35">
        <v>275504</v>
      </c>
      <c r="F174" s="35">
        <v>251</v>
      </c>
    </row>
    <row r="175" spans="1:6" x14ac:dyDescent="0.2">
      <c r="A175" s="32">
        <v>323</v>
      </c>
      <c r="B175" s="33" t="s">
        <v>92</v>
      </c>
      <c r="C175" s="34" t="s">
        <v>30</v>
      </c>
      <c r="D175" s="35">
        <v>167943</v>
      </c>
      <c r="E175" s="35">
        <v>1561187</v>
      </c>
      <c r="F175" s="35">
        <v>1679</v>
      </c>
    </row>
    <row r="176" spans="1:6" x14ac:dyDescent="0.2">
      <c r="A176" s="32">
        <v>329</v>
      </c>
      <c r="B176" s="33">
        <v>12</v>
      </c>
      <c r="C176" s="34" t="s">
        <v>33</v>
      </c>
      <c r="D176" s="35">
        <v>0</v>
      </c>
      <c r="E176" s="35">
        <v>2940</v>
      </c>
      <c r="F176" s="35">
        <v>0</v>
      </c>
    </row>
    <row r="177" spans="1:6" x14ac:dyDescent="0.2">
      <c r="A177" s="32">
        <v>329</v>
      </c>
      <c r="B177" s="33">
        <v>561</v>
      </c>
      <c r="C177" s="34" t="s">
        <v>33</v>
      </c>
      <c r="D177" s="35">
        <v>0</v>
      </c>
      <c r="E177" s="35">
        <v>16660</v>
      </c>
      <c r="F177" s="35">
        <v>0</v>
      </c>
    </row>
    <row r="178" spans="1:6" x14ac:dyDescent="0.2">
      <c r="A178" s="49" t="s">
        <v>56</v>
      </c>
      <c r="B178" s="37"/>
      <c r="C178" s="38" t="s">
        <v>57</v>
      </c>
      <c r="D178" s="39">
        <f>SUM(D179:D180)</f>
        <v>0</v>
      </c>
      <c r="E178" s="39">
        <f>SUM(E179:E180)</f>
        <v>750000</v>
      </c>
      <c r="F178" s="39">
        <f>SUM(F179:F180)</f>
        <v>0</v>
      </c>
    </row>
    <row r="179" spans="1:6" x14ac:dyDescent="0.2">
      <c r="A179" s="32" t="s">
        <v>58</v>
      </c>
      <c r="B179" s="33">
        <v>12</v>
      </c>
      <c r="C179" s="34" t="s">
        <v>59</v>
      </c>
      <c r="D179" s="35">
        <v>0</v>
      </c>
      <c r="E179" s="35">
        <v>112500</v>
      </c>
      <c r="F179" s="35">
        <v>0</v>
      </c>
    </row>
    <row r="180" spans="1:6" x14ac:dyDescent="0.2">
      <c r="A180" s="32">
        <v>412</v>
      </c>
      <c r="B180" s="33">
        <v>561</v>
      </c>
      <c r="C180" s="34" t="s">
        <v>59</v>
      </c>
      <c r="D180" s="35">
        <v>0</v>
      </c>
      <c r="E180" s="35">
        <v>637500</v>
      </c>
      <c r="F180" s="35">
        <v>0</v>
      </c>
    </row>
    <row r="181" spans="1:6" x14ac:dyDescent="0.2">
      <c r="A181" s="49">
        <v>42</v>
      </c>
      <c r="B181" s="37"/>
      <c r="C181" s="38" t="s">
        <v>41</v>
      </c>
      <c r="D181" s="39">
        <f>SUM(D182:D185)</f>
        <v>1417522</v>
      </c>
      <c r="E181" s="39">
        <f>SUM(E182:E185)</f>
        <v>6281084</v>
      </c>
      <c r="F181" s="39">
        <f>SUM(F182:F185)</f>
        <v>3382</v>
      </c>
    </row>
    <row r="182" spans="1:6" x14ac:dyDescent="0.2">
      <c r="A182" s="32" t="s">
        <v>42</v>
      </c>
      <c r="B182" s="33">
        <v>12</v>
      </c>
      <c r="C182" s="34" t="s">
        <v>43</v>
      </c>
      <c r="D182" s="35">
        <v>11813</v>
      </c>
      <c r="E182" s="35">
        <v>993750</v>
      </c>
      <c r="F182" s="35">
        <v>0</v>
      </c>
    </row>
    <row r="183" spans="1:6" x14ac:dyDescent="0.2">
      <c r="A183" s="32" t="s">
        <v>42</v>
      </c>
      <c r="B183" s="33">
        <v>561</v>
      </c>
      <c r="C183" s="34" t="s">
        <v>43</v>
      </c>
      <c r="D183" s="35">
        <v>66938</v>
      </c>
      <c r="E183" s="35">
        <v>3868669</v>
      </c>
      <c r="F183" s="35">
        <v>0</v>
      </c>
    </row>
    <row r="184" spans="1:6" x14ac:dyDescent="0.2">
      <c r="A184" s="32">
        <v>426</v>
      </c>
      <c r="B184" s="33">
        <v>12</v>
      </c>
      <c r="C184" s="34" t="s">
        <v>61</v>
      </c>
      <c r="D184" s="35">
        <v>200816</v>
      </c>
      <c r="E184" s="35">
        <v>289938</v>
      </c>
      <c r="F184" s="35">
        <v>441</v>
      </c>
    </row>
    <row r="185" spans="1:6" x14ac:dyDescent="0.2">
      <c r="A185" s="44">
        <v>426</v>
      </c>
      <c r="B185" s="33" t="s">
        <v>92</v>
      </c>
      <c r="C185" s="46" t="s">
        <v>61</v>
      </c>
      <c r="D185" s="47">
        <v>1137955</v>
      </c>
      <c r="E185" s="47">
        <v>1128727</v>
      </c>
      <c r="F185" s="35">
        <v>2941</v>
      </c>
    </row>
    <row r="186" spans="1:6" x14ac:dyDescent="0.2">
      <c r="A186" s="36">
        <v>45</v>
      </c>
      <c r="B186" s="37"/>
      <c r="C186" s="38" t="s">
        <v>62</v>
      </c>
      <c r="D186" s="39">
        <f>SUM(D187:D190)</f>
        <v>321185</v>
      </c>
      <c r="E186" s="39">
        <f>SUM(E187:E190)</f>
        <v>1391029</v>
      </c>
      <c r="F186" s="39">
        <f>SUM(F187:F190)</f>
        <v>0</v>
      </c>
    </row>
    <row r="187" spans="1:6" x14ac:dyDescent="0.2">
      <c r="A187" s="32">
        <v>451</v>
      </c>
      <c r="B187" s="33">
        <v>12</v>
      </c>
      <c r="C187" s="34" t="s">
        <v>63</v>
      </c>
      <c r="D187" s="35">
        <v>0</v>
      </c>
      <c r="E187" s="35">
        <v>191250</v>
      </c>
      <c r="F187" s="35">
        <v>0</v>
      </c>
    </row>
    <row r="188" spans="1:6" x14ac:dyDescent="0.2">
      <c r="A188" s="32">
        <v>451</v>
      </c>
      <c r="B188" s="33">
        <v>561</v>
      </c>
      <c r="C188" s="34" t="s">
        <v>63</v>
      </c>
      <c r="D188" s="35">
        <v>0</v>
      </c>
      <c r="E188" s="35">
        <v>744536</v>
      </c>
      <c r="F188" s="35">
        <v>0</v>
      </c>
    </row>
    <row r="189" spans="1:6" x14ac:dyDescent="0.2">
      <c r="A189" s="32">
        <v>454</v>
      </c>
      <c r="B189" s="33">
        <v>12</v>
      </c>
      <c r="C189" s="34" t="s">
        <v>80</v>
      </c>
      <c r="D189" s="35">
        <v>48178</v>
      </c>
      <c r="E189" s="35">
        <v>68286</v>
      </c>
      <c r="F189" s="35">
        <v>0</v>
      </c>
    </row>
    <row r="190" spans="1:6" ht="13.15" thickBot="1" x14ac:dyDescent="0.25">
      <c r="A190" s="32">
        <v>454</v>
      </c>
      <c r="B190" s="33">
        <v>561</v>
      </c>
      <c r="C190" s="34" t="s">
        <v>80</v>
      </c>
      <c r="D190" s="35">
        <v>273007</v>
      </c>
      <c r="E190" s="35">
        <v>386957</v>
      </c>
      <c r="F190" s="35">
        <v>0</v>
      </c>
    </row>
    <row r="191" spans="1:6" s="57" customFormat="1" ht="45" thickBot="1" x14ac:dyDescent="0.25">
      <c r="A191" s="53" t="s">
        <v>93</v>
      </c>
      <c r="B191" s="54"/>
      <c r="C191" s="50" t="s">
        <v>94</v>
      </c>
      <c r="D191" s="55">
        <f>D192</f>
        <v>524726</v>
      </c>
      <c r="E191" s="55">
        <f>E192</f>
        <v>0</v>
      </c>
      <c r="F191" s="56">
        <f>F192</f>
        <v>0</v>
      </c>
    </row>
    <row r="192" spans="1:6" s="57" customFormat="1" x14ac:dyDescent="0.2">
      <c r="A192" s="52">
        <v>32</v>
      </c>
      <c r="B192" s="58"/>
      <c r="C192" s="30" t="s">
        <v>24</v>
      </c>
      <c r="D192" s="31">
        <f>SUM(D193:D194)</f>
        <v>524726</v>
      </c>
      <c r="E192" s="31">
        <f>SUM(E193:E194)</f>
        <v>0</v>
      </c>
      <c r="F192" s="31">
        <f>SUM(F193:F194)</f>
        <v>0</v>
      </c>
    </row>
    <row r="193" spans="1:6" s="57" customFormat="1" x14ac:dyDescent="0.2">
      <c r="A193" s="44">
        <v>323</v>
      </c>
      <c r="B193" s="59">
        <v>12</v>
      </c>
      <c r="C193" s="60" t="s">
        <v>30</v>
      </c>
      <c r="D193" s="61">
        <v>52473</v>
      </c>
      <c r="E193" s="61">
        <v>0</v>
      </c>
      <c r="F193" s="35">
        <v>0</v>
      </c>
    </row>
    <row r="194" spans="1:6" s="57" customFormat="1" ht="13.15" thickBot="1" x14ac:dyDescent="0.25">
      <c r="A194" s="44">
        <v>323</v>
      </c>
      <c r="B194" s="59">
        <v>51</v>
      </c>
      <c r="C194" s="60" t="s">
        <v>30</v>
      </c>
      <c r="D194" s="61">
        <v>472253</v>
      </c>
      <c r="E194" s="61">
        <v>0</v>
      </c>
      <c r="F194" s="35">
        <v>0</v>
      </c>
    </row>
    <row r="195" spans="1:6" ht="13.15" thickBot="1" x14ac:dyDescent="0.25">
      <c r="A195" s="48" t="s">
        <v>95</v>
      </c>
      <c r="B195" s="40"/>
      <c r="C195" s="26" t="s">
        <v>96</v>
      </c>
      <c r="D195" s="27">
        <f>D196+D199+D204+D206</f>
        <v>8398599</v>
      </c>
      <c r="E195" s="27">
        <f>E196+E199+E204+E206</f>
        <v>25170000</v>
      </c>
      <c r="F195" s="27">
        <f>F196+F199+F204+F206</f>
        <v>427999</v>
      </c>
    </row>
    <row r="196" spans="1:6" x14ac:dyDescent="0.2">
      <c r="A196" s="28" t="s">
        <v>15</v>
      </c>
      <c r="B196" s="42"/>
      <c r="C196" s="30" t="s">
        <v>16</v>
      </c>
      <c r="D196" s="31">
        <f>SUM(D197:D198)</f>
        <v>313999</v>
      </c>
      <c r="E196" s="31">
        <f>SUM(E197:E198)</f>
        <v>978000</v>
      </c>
      <c r="F196" s="31">
        <f>SUM(F197:F198)</f>
        <v>427999</v>
      </c>
    </row>
    <row r="197" spans="1:6" x14ac:dyDescent="0.2">
      <c r="A197" s="32" t="s">
        <v>17</v>
      </c>
      <c r="B197" s="33">
        <v>11</v>
      </c>
      <c r="C197" s="34" t="s">
        <v>18</v>
      </c>
      <c r="D197" s="35">
        <v>267918</v>
      </c>
      <c r="E197" s="35">
        <v>834471</v>
      </c>
      <c r="F197" s="35">
        <v>365187</v>
      </c>
    </row>
    <row r="198" spans="1:6" x14ac:dyDescent="0.2">
      <c r="A198" s="32">
        <v>313</v>
      </c>
      <c r="B198" s="33">
        <v>11</v>
      </c>
      <c r="C198" s="34" t="s">
        <v>22</v>
      </c>
      <c r="D198" s="35">
        <v>46081</v>
      </c>
      <c r="E198" s="35">
        <v>143529</v>
      </c>
      <c r="F198" s="35">
        <v>62812</v>
      </c>
    </row>
    <row r="199" spans="1:6" x14ac:dyDescent="0.2">
      <c r="A199" s="49">
        <v>32</v>
      </c>
      <c r="B199" s="37"/>
      <c r="C199" s="38" t="s">
        <v>24</v>
      </c>
      <c r="D199" s="39">
        <f>SUM(D200:D203)</f>
        <v>734600</v>
      </c>
      <c r="E199" s="39">
        <f>SUM(E200:E203)</f>
        <v>23992000</v>
      </c>
      <c r="F199" s="39">
        <f>SUM(F200:F203)</f>
        <v>0</v>
      </c>
    </row>
    <row r="200" spans="1:6" x14ac:dyDescent="0.2">
      <c r="A200" s="32">
        <v>321</v>
      </c>
      <c r="B200" s="33">
        <v>11</v>
      </c>
      <c r="C200" s="34" t="s">
        <v>26</v>
      </c>
      <c r="D200" s="35">
        <v>22000</v>
      </c>
      <c r="E200" s="35">
        <v>771000</v>
      </c>
      <c r="F200" s="35">
        <v>0</v>
      </c>
    </row>
    <row r="201" spans="1:6" x14ac:dyDescent="0.2">
      <c r="A201" s="32">
        <v>322</v>
      </c>
      <c r="B201" s="33">
        <v>11</v>
      </c>
      <c r="C201" s="34" t="s">
        <v>28</v>
      </c>
      <c r="D201" s="35">
        <v>20000</v>
      </c>
      <c r="E201" s="35">
        <v>371000</v>
      </c>
      <c r="F201" s="35">
        <v>0</v>
      </c>
    </row>
    <row r="202" spans="1:6" x14ac:dyDescent="0.2">
      <c r="A202" s="32">
        <v>323</v>
      </c>
      <c r="B202" s="33">
        <v>11</v>
      </c>
      <c r="C202" s="34" t="s">
        <v>30</v>
      </c>
      <c r="D202" s="35">
        <v>692600</v>
      </c>
      <c r="E202" s="35">
        <v>22700000</v>
      </c>
      <c r="F202" s="35">
        <v>0</v>
      </c>
    </row>
    <row r="203" spans="1:6" x14ac:dyDescent="0.2">
      <c r="A203" s="32">
        <v>329</v>
      </c>
      <c r="B203" s="33">
        <v>11</v>
      </c>
      <c r="C203" s="34" t="s">
        <v>33</v>
      </c>
      <c r="D203" s="35">
        <v>0</v>
      </c>
      <c r="E203" s="35">
        <v>150000</v>
      </c>
      <c r="F203" s="35">
        <v>0</v>
      </c>
    </row>
    <row r="204" spans="1:6" x14ac:dyDescent="0.2">
      <c r="A204" s="49">
        <v>42</v>
      </c>
      <c r="B204" s="37"/>
      <c r="C204" s="38" t="s">
        <v>41</v>
      </c>
      <c r="D204" s="39">
        <f>SUM(D205)</f>
        <v>7350000</v>
      </c>
      <c r="E204" s="39">
        <f>SUM(E205)</f>
        <v>0</v>
      </c>
      <c r="F204" s="39">
        <f>SUM(F205)</f>
        <v>0</v>
      </c>
    </row>
    <row r="205" spans="1:6" x14ac:dyDescent="0.2">
      <c r="A205" s="32" t="s">
        <v>42</v>
      </c>
      <c r="B205" s="33">
        <v>11</v>
      </c>
      <c r="C205" s="34" t="s">
        <v>43</v>
      </c>
      <c r="D205" s="35">
        <v>7350000</v>
      </c>
      <c r="E205" s="35">
        <v>0</v>
      </c>
      <c r="F205" s="35">
        <v>0</v>
      </c>
    </row>
    <row r="206" spans="1:6" x14ac:dyDescent="0.2">
      <c r="A206" s="36">
        <v>45</v>
      </c>
      <c r="B206" s="37"/>
      <c r="C206" s="38" t="s">
        <v>62</v>
      </c>
      <c r="D206" s="39">
        <f>SUM(D207:D208)</f>
        <v>0</v>
      </c>
      <c r="E206" s="39">
        <f>SUM(E207:E208)</f>
        <v>200000</v>
      </c>
      <c r="F206" s="39">
        <f>SUM(F207:F208)</f>
        <v>0</v>
      </c>
    </row>
    <row r="207" spans="1:6" x14ac:dyDescent="0.2">
      <c r="A207" s="32">
        <v>451</v>
      </c>
      <c r="B207" s="33">
        <v>11</v>
      </c>
      <c r="C207" s="34" t="s">
        <v>97</v>
      </c>
      <c r="D207" s="35">
        <v>0</v>
      </c>
      <c r="E207" s="35">
        <v>100000</v>
      </c>
      <c r="F207" s="35">
        <v>0</v>
      </c>
    </row>
    <row r="208" spans="1:6" ht="13.15" thickBot="1" x14ac:dyDescent="0.25">
      <c r="A208" s="32">
        <v>454</v>
      </c>
      <c r="B208" s="33">
        <v>11</v>
      </c>
      <c r="C208" s="34" t="s">
        <v>80</v>
      </c>
      <c r="D208" s="35">
        <v>0</v>
      </c>
      <c r="E208" s="35">
        <v>100000</v>
      </c>
      <c r="F208" s="35">
        <v>0</v>
      </c>
    </row>
    <row r="209" spans="1:6" ht="13.15" thickBot="1" x14ac:dyDescent="0.25">
      <c r="A209" s="24" t="s">
        <v>105</v>
      </c>
      <c r="B209" s="40"/>
      <c r="C209" s="26" t="s">
        <v>106</v>
      </c>
      <c r="D209" s="27">
        <f>D210+D212</f>
        <v>0</v>
      </c>
      <c r="E209" s="27">
        <f>E210+E212</f>
        <v>725327</v>
      </c>
      <c r="F209" s="41">
        <f>F210+F212</f>
        <v>0</v>
      </c>
    </row>
    <row r="210" spans="1:6" x14ac:dyDescent="0.2">
      <c r="A210" s="28" t="s">
        <v>23</v>
      </c>
      <c r="B210" s="42"/>
      <c r="C210" s="30" t="s">
        <v>24</v>
      </c>
      <c r="D210" s="31">
        <f>D211</f>
        <v>0</v>
      </c>
      <c r="E210" s="31">
        <f>E211</f>
        <v>487327</v>
      </c>
      <c r="F210" s="31">
        <f>F211</f>
        <v>0</v>
      </c>
    </row>
    <row r="211" spans="1:6" x14ac:dyDescent="0.2">
      <c r="A211" s="32" t="s">
        <v>29</v>
      </c>
      <c r="B211" s="33">
        <v>11</v>
      </c>
      <c r="C211" s="34" t="s">
        <v>30</v>
      </c>
      <c r="D211" s="35">
        <v>0</v>
      </c>
      <c r="E211" s="35">
        <v>487327</v>
      </c>
      <c r="F211" s="35">
        <v>0</v>
      </c>
    </row>
    <row r="212" spans="1:6" ht="22.15" x14ac:dyDescent="0.2">
      <c r="A212" s="36" t="s">
        <v>71</v>
      </c>
      <c r="B212" s="37"/>
      <c r="C212" s="38" t="s">
        <v>38</v>
      </c>
      <c r="D212" s="39">
        <f>D213</f>
        <v>0</v>
      </c>
      <c r="E212" s="39">
        <f>E213</f>
        <v>238000</v>
      </c>
      <c r="F212" s="39">
        <f>F213</f>
        <v>0</v>
      </c>
    </row>
    <row r="213" spans="1:6" ht="13.15" thickBot="1" x14ac:dyDescent="0.25">
      <c r="A213" s="44" t="s">
        <v>72</v>
      </c>
      <c r="B213" s="45">
        <v>11</v>
      </c>
      <c r="C213" s="46" t="s">
        <v>39</v>
      </c>
      <c r="D213" s="47">
        <v>0</v>
      </c>
      <c r="E213" s="47">
        <v>238000</v>
      </c>
      <c r="F213" s="35">
        <v>0</v>
      </c>
    </row>
    <row r="214" spans="1:6" ht="22.85" thickBot="1" x14ac:dyDescent="0.25">
      <c r="A214" s="48" t="s">
        <v>98</v>
      </c>
      <c r="B214" s="40"/>
      <c r="C214" s="26" t="s">
        <v>99</v>
      </c>
      <c r="D214" s="27">
        <f>D215+D219+D223</f>
        <v>78005</v>
      </c>
      <c r="E214" s="27">
        <f>E215+E219+E223</f>
        <v>0</v>
      </c>
      <c r="F214" s="27">
        <f>F215+F219+F223</f>
        <v>0</v>
      </c>
    </row>
    <row r="215" spans="1:6" x14ac:dyDescent="0.2">
      <c r="A215" s="28" t="s">
        <v>15</v>
      </c>
      <c r="B215" s="29"/>
      <c r="C215" s="30" t="s">
        <v>16</v>
      </c>
      <c r="D215" s="31">
        <f>SUM(D216:D218)</f>
        <v>36660</v>
      </c>
      <c r="E215" s="31">
        <f>SUM(E216:E218)</f>
        <v>0</v>
      </c>
      <c r="F215" s="31">
        <f>SUM(F216:F218)</f>
        <v>0</v>
      </c>
    </row>
    <row r="216" spans="1:6" x14ac:dyDescent="0.2">
      <c r="A216" s="32" t="s">
        <v>17</v>
      </c>
      <c r="B216" s="33">
        <v>31</v>
      </c>
      <c r="C216" s="34" t="s">
        <v>18</v>
      </c>
      <c r="D216" s="35">
        <v>31280</v>
      </c>
      <c r="E216" s="35">
        <v>0</v>
      </c>
      <c r="F216" s="35">
        <v>0</v>
      </c>
    </row>
    <row r="217" spans="1:6" hidden="1" x14ac:dyDescent="0.2">
      <c r="A217" s="32" t="s">
        <v>19</v>
      </c>
      <c r="B217" s="33">
        <v>31</v>
      </c>
      <c r="C217" s="34" t="s">
        <v>20</v>
      </c>
      <c r="D217" s="35">
        <v>0</v>
      </c>
      <c r="E217" s="35">
        <v>0</v>
      </c>
      <c r="F217" s="35">
        <v>0</v>
      </c>
    </row>
    <row r="218" spans="1:6" x14ac:dyDescent="0.2">
      <c r="A218" s="32" t="s">
        <v>21</v>
      </c>
      <c r="B218" s="33">
        <v>31</v>
      </c>
      <c r="C218" s="34" t="s">
        <v>22</v>
      </c>
      <c r="D218" s="35">
        <v>5380</v>
      </c>
      <c r="E218" s="35">
        <v>0</v>
      </c>
      <c r="F218" s="35">
        <v>0</v>
      </c>
    </row>
    <row r="219" spans="1:6" x14ac:dyDescent="0.2">
      <c r="A219" s="49">
        <v>32</v>
      </c>
      <c r="B219" s="37"/>
      <c r="C219" s="38" t="s">
        <v>24</v>
      </c>
      <c r="D219" s="39">
        <f>SUM(D220:D222)</f>
        <v>41345</v>
      </c>
      <c r="E219" s="39">
        <f>SUM(E220:E222)</f>
        <v>0</v>
      </c>
      <c r="F219" s="39">
        <f>SUM(F220:F222)</f>
        <v>0</v>
      </c>
    </row>
    <row r="220" spans="1:6" ht="13.15" thickBot="1" x14ac:dyDescent="0.25">
      <c r="A220" s="32">
        <v>321</v>
      </c>
      <c r="B220" s="33">
        <v>31</v>
      </c>
      <c r="C220" s="34" t="s">
        <v>26</v>
      </c>
      <c r="D220" s="35">
        <v>41345</v>
      </c>
      <c r="E220" s="35">
        <v>0</v>
      </c>
      <c r="F220" s="35">
        <v>0</v>
      </c>
    </row>
    <row r="221" spans="1:6" hidden="1" x14ac:dyDescent="0.2">
      <c r="A221" s="32">
        <v>323</v>
      </c>
      <c r="B221" s="33">
        <v>31</v>
      </c>
      <c r="C221" s="34" t="s">
        <v>30</v>
      </c>
      <c r="D221" s="35">
        <v>0</v>
      </c>
      <c r="E221" s="35">
        <v>0</v>
      </c>
      <c r="F221" s="35">
        <v>0</v>
      </c>
    </row>
    <row r="222" spans="1:6" hidden="1" x14ac:dyDescent="0.2">
      <c r="A222" s="32">
        <v>329</v>
      </c>
      <c r="B222" s="33">
        <v>31</v>
      </c>
      <c r="C222" s="34" t="s">
        <v>33</v>
      </c>
      <c r="D222" s="35">
        <v>0</v>
      </c>
      <c r="E222" s="35">
        <v>0</v>
      </c>
      <c r="F222" s="35">
        <v>0</v>
      </c>
    </row>
    <row r="223" spans="1:6" hidden="1" x14ac:dyDescent="0.2">
      <c r="A223" s="36" t="s">
        <v>34</v>
      </c>
      <c r="B223" s="37"/>
      <c r="C223" s="38" t="s">
        <v>35</v>
      </c>
      <c r="D223" s="39">
        <f>D224</f>
        <v>0</v>
      </c>
      <c r="E223" s="39">
        <f>E224</f>
        <v>0</v>
      </c>
      <c r="F223" s="39">
        <f>F224</f>
        <v>0</v>
      </c>
    </row>
    <row r="224" spans="1:6" ht="13.15" hidden="1" thickBot="1" x14ac:dyDescent="0.25">
      <c r="A224" s="32" t="s">
        <v>36</v>
      </c>
      <c r="B224" s="33">
        <v>11</v>
      </c>
      <c r="C224" s="34" t="s">
        <v>37</v>
      </c>
      <c r="D224" s="35">
        <v>0</v>
      </c>
      <c r="E224" s="35">
        <v>0</v>
      </c>
      <c r="F224" s="35">
        <v>0</v>
      </c>
    </row>
    <row r="225" spans="1:6" ht="13.15" thickBot="1" x14ac:dyDescent="0.25">
      <c r="A225" s="48" t="s">
        <v>107</v>
      </c>
      <c r="B225" s="40"/>
      <c r="C225" s="26" t="s">
        <v>108</v>
      </c>
      <c r="D225" s="27">
        <f>D226+D229</f>
        <v>580606</v>
      </c>
      <c r="E225" s="27">
        <f>E226+E229</f>
        <v>480606</v>
      </c>
      <c r="F225" s="27">
        <f>F226+F229</f>
        <v>0</v>
      </c>
    </row>
    <row r="226" spans="1:6" x14ac:dyDescent="0.2">
      <c r="A226" s="28" t="s">
        <v>15</v>
      </c>
      <c r="B226" s="29"/>
      <c r="C226" s="30" t="s">
        <v>16</v>
      </c>
      <c r="D226" s="31">
        <f>SUM(D227:D228)</f>
        <v>500000</v>
      </c>
      <c r="E226" s="31">
        <f>SUM(E227:E228)</f>
        <v>400000</v>
      </c>
      <c r="F226" s="31">
        <f>SUM(F227:F228)</f>
        <v>0</v>
      </c>
    </row>
    <row r="227" spans="1:6" x14ac:dyDescent="0.2">
      <c r="A227" s="32" t="s">
        <v>17</v>
      </c>
      <c r="B227" s="33">
        <v>11</v>
      </c>
      <c r="C227" s="34" t="s">
        <v>18</v>
      </c>
      <c r="D227" s="35">
        <v>426621</v>
      </c>
      <c r="E227" s="35">
        <v>341297</v>
      </c>
      <c r="F227" s="35">
        <v>0</v>
      </c>
    </row>
    <row r="228" spans="1:6" x14ac:dyDescent="0.2">
      <c r="A228" s="32" t="s">
        <v>21</v>
      </c>
      <c r="B228" s="33">
        <v>11</v>
      </c>
      <c r="C228" s="34" t="s">
        <v>22</v>
      </c>
      <c r="D228" s="35">
        <v>73379</v>
      </c>
      <c r="E228" s="35">
        <v>58703</v>
      </c>
      <c r="F228" s="35">
        <v>0</v>
      </c>
    </row>
    <row r="229" spans="1:6" x14ac:dyDescent="0.2">
      <c r="A229" s="49">
        <v>32</v>
      </c>
      <c r="B229" s="37"/>
      <c r="C229" s="38" t="s">
        <v>24</v>
      </c>
      <c r="D229" s="39">
        <f>SUM(D230:D231)</f>
        <v>80606</v>
      </c>
      <c r="E229" s="39">
        <f>SUM(E230:E231)</f>
        <v>80606</v>
      </c>
      <c r="F229" s="39">
        <f>SUM(F230:F231)</f>
        <v>0</v>
      </c>
    </row>
    <row r="230" spans="1:6" x14ac:dyDescent="0.2">
      <c r="A230" s="32">
        <v>321</v>
      </c>
      <c r="B230" s="33">
        <v>11</v>
      </c>
      <c r="C230" s="34" t="s">
        <v>26</v>
      </c>
      <c r="D230" s="35">
        <v>20606</v>
      </c>
      <c r="E230" s="35">
        <v>20606</v>
      </c>
      <c r="F230" s="35">
        <v>0</v>
      </c>
    </row>
    <row r="231" spans="1:6" x14ac:dyDescent="0.2">
      <c r="A231" s="32">
        <v>323</v>
      </c>
      <c r="B231" s="33">
        <v>11</v>
      </c>
      <c r="C231" s="34" t="s">
        <v>30</v>
      </c>
      <c r="D231" s="35">
        <v>60000</v>
      </c>
      <c r="E231" s="35">
        <v>60000</v>
      </c>
      <c r="F231" s="35">
        <v>0</v>
      </c>
    </row>
  </sheetData>
  <autoFilter ref="A7:F231"/>
  <printOptions horizontalCentered="1"/>
  <pageMargins left="0.47244094488188981" right="0.51181102362204722" top="0.35433070866141736" bottom="0.39370078740157483" header="0.27559055118110237" footer="0.19685039370078741"/>
  <pageSetup paperSize="9" scale="8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Financijski plan DZS 2019-2021</vt:lpstr>
      <vt:lpstr>'Financijski plan DZS 2019-2021'!Print_Titles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Zrinec Monika</dc:creator>
  <cp:lastModifiedBy>Kušen Jelena</cp:lastModifiedBy>
  <cp:lastPrinted>2019-01-17T09:39:18Z</cp:lastPrinted>
  <dcterms:created xsi:type="dcterms:W3CDTF">2019-01-16T11:33:14Z</dcterms:created>
  <dcterms:modified xsi:type="dcterms:W3CDTF">2019-01-17T14:45:34Z</dcterms:modified>
</cp:coreProperties>
</file>